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435"/>
  </bookViews>
  <sheets>
    <sheet name="Blad1" sheetId="1" r:id="rId1"/>
  </sheets>
  <definedNames>
    <definedName name="_xlnm._FilterDatabase" localSheetId="0" hidden="1">Blad1!$B$2:$Z$121</definedName>
    <definedName name="_xlnm.Print_Area" localSheetId="0">Blad1!$A$1:$AA$121</definedName>
    <definedName name="_xlnm.Print_Titles" localSheetId="0">Blad1!$1:$2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Q116" i="1" l="1"/>
  <c r="Q110" i="1"/>
  <c r="U60" i="1" l="1"/>
  <c r="U61" i="1" s="1"/>
  <c r="U62" i="1" s="1"/>
  <c r="U63" i="1" l="1"/>
  <c r="U64" i="1" l="1"/>
  <c r="O64" i="1" l="1"/>
  <c r="N64" i="1" s="1"/>
  <c r="U65" i="1"/>
  <c r="U66" i="1" l="1"/>
  <c r="U67" i="1" l="1"/>
  <c r="O67" i="1" s="1"/>
  <c r="N67" i="1" s="1"/>
  <c r="O10" i="1" l="1"/>
  <c r="N10" i="1" s="1"/>
  <c r="O17" i="1"/>
  <c r="N17" i="1" s="1"/>
  <c r="O20" i="1"/>
  <c r="N20" i="1" s="1"/>
  <c r="O21" i="1"/>
  <c r="N21" i="1" s="1"/>
  <c r="O22" i="1"/>
  <c r="N22" i="1" s="1"/>
  <c r="O23" i="1"/>
  <c r="N23" i="1" s="1"/>
  <c r="O54" i="1"/>
  <c r="N54" i="1" s="1"/>
  <c r="T82" i="1"/>
  <c r="U82" i="1"/>
  <c r="T83" i="1"/>
  <c r="U83" i="1"/>
  <c r="T84" i="1"/>
  <c r="U84" i="1"/>
  <c r="T85" i="1"/>
  <c r="U85" i="1"/>
  <c r="U86" i="1"/>
  <c r="T87" i="1"/>
  <c r="U87" i="1"/>
  <c r="T88" i="1"/>
  <c r="U88" i="1"/>
  <c r="T89" i="1"/>
  <c r="U89" i="1"/>
  <c r="T90" i="1"/>
  <c r="U90" i="1"/>
  <c r="T91" i="1"/>
  <c r="U91" i="1"/>
  <c r="U92" i="1"/>
  <c r="T93" i="1"/>
  <c r="U93" i="1"/>
  <c r="T94" i="1"/>
  <c r="U94" i="1"/>
  <c r="T95" i="1"/>
  <c r="U95" i="1"/>
  <c r="T96" i="1"/>
  <c r="U96" i="1"/>
  <c r="T97" i="1"/>
  <c r="U97" i="1"/>
  <c r="U98" i="1"/>
  <c r="T99" i="1"/>
  <c r="U99" i="1"/>
  <c r="T100" i="1"/>
  <c r="U100" i="1"/>
  <c r="T101" i="1"/>
  <c r="U101" i="1"/>
  <c r="T102" i="1"/>
  <c r="U102" i="1"/>
  <c r="T103" i="1"/>
  <c r="U103" i="1"/>
  <c r="U104" i="1"/>
  <c r="T105" i="1"/>
  <c r="U105" i="1"/>
  <c r="T106" i="1"/>
  <c r="U106" i="1"/>
  <c r="T107" i="1"/>
  <c r="U107" i="1"/>
  <c r="T108" i="1"/>
  <c r="U108" i="1"/>
  <c r="T109" i="1"/>
  <c r="U109" i="1"/>
  <c r="T111" i="1"/>
  <c r="U111" i="1"/>
  <c r="T112" i="1"/>
  <c r="U112" i="1"/>
  <c r="T113" i="1"/>
  <c r="U113" i="1"/>
  <c r="T114" i="1"/>
  <c r="U114" i="1"/>
  <c r="U115" i="1"/>
  <c r="T117" i="1"/>
  <c r="U117" i="1"/>
  <c r="T118" i="1"/>
  <c r="U118" i="1"/>
  <c r="T119" i="1"/>
  <c r="U119" i="1"/>
  <c r="T120" i="1"/>
  <c r="U120" i="1"/>
  <c r="U121" i="1"/>
  <c r="U37" i="1"/>
  <c r="T38" i="1"/>
  <c r="U38" i="1"/>
  <c r="T39" i="1"/>
  <c r="U39" i="1"/>
  <c r="T40" i="1"/>
  <c r="U40" i="1"/>
  <c r="T41" i="1"/>
  <c r="U41" i="1"/>
  <c r="T42" i="1"/>
  <c r="U42" i="1"/>
  <c r="U43" i="1"/>
  <c r="T44" i="1"/>
  <c r="U44" i="1"/>
  <c r="T45" i="1"/>
  <c r="U45" i="1"/>
  <c r="T46" i="1"/>
  <c r="U46" i="1"/>
  <c r="U47" i="1"/>
  <c r="T48" i="1"/>
  <c r="U48" i="1"/>
  <c r="U49" i="1"/>
  <c r="U50" i="1"/>
  <c r="U51" i="1"/>
  <c r="U52" i="1"/>
  <c r="U53" i="1"/>
  <c r="T54" i="1"/>
  <c r="S54" i="1" s="1"/>
  <c r="R54" i="1" s="1"/>
  <c r="Q54" i="1" s="1"/>
  <c r="P54" i="1" s="1"/>
  <c r="U54" i="1"/>
  <c r="T55" i="1"/>
  <c r="U55" i="1"/>
  <c r="T56" i="1"/>
  <c r="U56" i="1"/>
  <c r="T57" i="1"/>
  <c r="U57" i="1"/>
  <c r="U58" i="1"/>
  <c r="T10" i="1"/>
  <c r="U10" i="1"/>
  <c r="S10" i="1" s="1"/>
  <c r="R10" i="1" s="1"/>
  <c r="Q10" i="1" s="1"/>
  <c r="P10" i="1" s="1"/>
  <c r="T11" i="1"/>
  <c r="U11" i="1"/>
  <c r="T12" i="1"/>
  <c r="U12" i="1"/>
  <c r="T13" i="1"/>
  <c r="U13" i="1"/>
  <c r="U14" i="1"/>
  <c r="T15" i="1"/>
  <c r="U15" i="1"/>
  <c r="T16" i="1"/>
  <c r="U16" i="1"/>
  <c r="S17" i="1"/>
  <c r="R17" i="1" s="1"/>
  <c r="Q17" i="1" s="1"/>
  <c r="P17" i="1" s="1"/>
  <c r="T17" i="1"/>
  <c r="U17" i="1"/>
  <c r="T18" i="1"/>
  <c r="U18" i="1"/>
  <c r="T19" i="1"/>
  <c r="U19" i="1"/>
  <c r="T20" i="1"/>
  <c r="U20" i="1"/>
  <c r="S20" i="1" s="1"/>
  <c r="R20" i="1" s="1"/>
  <c r="Q20" i="1" s="1"/>
  <c r="P20" i="1" s="1"/>
  <c r="U21" i="1"/>
  <c r="T22" i="1"/>
  <c r="S22" i="1" s="1"/>
  <c r="R22" i="1" s="1"/>
  <c r="Q22" i="1" s="1"/>
  <c r="P22" i="1" s="1"/>
  <c r="U22" i="1"/>
  <c r="T23" i="1"/>
  <c r="U23" i="1"/>
  <c r="S23" i="1" s="1"/>
  <c r="R23" i="1" s="1"/>
  <c r="Q23" i="1" s="1"/>
  <c r="P23" i="1" s="1"/>
  <c r="T24" i="1"/>
  <c r="U24" i="1"/>
  <c r="T25" i="1"/>
  <c r="U25" i="1"/>
  <c r="T26" i="1"/>
  <c r="U26" i="1"/>
  <c r="U27" i="1"/>
  <c r="T28" i="1"/>
  <c r="U28" i="1"/>
  <c r="T29" i="1"/>
  <c r="U29" i="1"/>
  <c r="T30" i="1"/>
  <c r="U30" i="1"/>
  <c r="T31" i="1"/>
  <c r="U31" i="1"/>
  <c r="T32" i="1"/>
  <c r="U32" i="1"/>
  <c r="U33" i="1"/>
  <c r="T34" i="1"/>
  <c r="U34" i="1"/>
  <c r="T35" i="1"/>
  <c r="U35" i="1"/>
  <c r="T36" i="1"/>
  <c r="U36" i="1"/>
  <c r="U5" i="1"/>
  <c r="U6" i="1"/>
  <c r="U7" i="1"/>
  <c r="U8" i="1"/>
  <c r="U4" i="1"/>
  <c r="T5" i="1"/>
  <c r="T6" i="1"/>
  <c r="T7" i="1"/>
  <c r="T8" i="1"/>
  <c r="T4" i="1"/>
  <c r="Y10" i="1" l="1"/>
  <c r="Y17" i="1"/>
  <c r="Y20" i="1"/>
  <c r="Y21" i="1"/>
  <c r="Y22" i="1"/>
  <c r="Y23" i="1"/>
  <c r="Y54" i="1"/>
  <c r="Y64" i="1"/>
  <c r="Y67" i="1"/>
  <c r="Y70" i="1"/>
  <c r="Y71" i="1"/>
  <c r="Y72" i="1"/>
  <c r="Y73" i="1"/>
  <c r="Y74" i="1"/>
  <c r="Y75" i="1"/>
  <c r="Y76" i="1"/>
  <c r="Y77" i="1"/>
  <c r="Y78" i="1"/>
  <c r="W65" i="1"/>
  <c r="W60" i="1"/>
  <c r="W14" i="1"/>
  <c r="W18" i="1"/>
  <c r="W19" i="1" l="1"/>
  <c r="O18" i="1"/>
  <c r="N18" i="1" s="1"/>
  <c r="Y60" i="1"/>
  <c r="O60" i="1"/>
  <c r="N60" i="1" s="1"/>
  <c r="S18" i="1"/>
  <c r="R18" i="1" s="1"/>
  <c r="Q18" i="1" s="1"/>
  <c r="P18" i="1" s="1"/>
  <c r="W13" i="1"/>
  <c r="Y13" i="1" s="1"/>
  <c r="O14" i="1"/>
  <c r="N14" i="1" s="1"/>
  <c r="Y65" i="1"/>
  <c r="O65" i="1"/>
  <c r="N65" i="1" s="1"/>
  <c r="W61" i="1"/>
  <c r="W15" i="1"/>
  <c r="Y14" i="1"/>
  <c r="W66" i="1"/>
  <c r="Y18" i="1"/>
  <c r="O15" i="1" l="1"/>
  <c r="N15" i="1" s="1"/>
  <c r="S15" i="1"/>
  <c r="R15" i="1" s="1"/>
  <c r="Q15" i="1" s="1"/>
  <c r="P15" i="1" s="1"/>
  <c r="Y19" i="1"/>
  <c r="O19" i="1"/>
  <c r="N19" i="1" s="1"/>
  <c r="S19" i="1"/>
  <c r="R19" i="1" s="1"/>
  <c r="Q19" i="1" s="1"/>
  <c r="P19" i="1" s="1"/>
  <c r="Y66" i="1"/>
  <c r="O66" i="1"/>
  <c r="N66" i="1" s="1"/>
  <c r="W62" i="1"/>
  <c r="O61" i="1"/>
  <c r="N61" i="1" s="1"/>
  <c r="W12" i="1"/>
  <c r="O13" i="1"/>
  <c r="N13" i="1" s="1"/>
  <c r="S13" i="1"/>
  <c r="R13" i="1" s="1"/>
  <c r="Q13" i="1" s="1"/>
  <c r="P13" i="1" s="1"/>
  <c r="Y61" i="1"/>
  <c r="W16" i="1"/>
  <c r="Y15" i="1"/>
  <c r="W9" i="1"/>
  <c r="O9" i="1" s="1"/>
  <c r="N9" i="1" s="1"/>
  <c r="Y16" i="1" l="1"/>
  <c r="O16" i="1"/>
  <c r="N16" i="1" s="1"/>
  <c r="S16" i="1"/>
  <c r="R16" i="1" s="1"/>
  <c r="Q16" i="1" s="1"/>
  <c r="P16" i="1" s="1"/>
  <c r="O12" i="1"/>
  <c r="N12" i="1" s="1"/>
  <c r="S12" i="1"/>
  <c r="R12" i="1" s="1"/>
  <c r="Q12" i="1" s="1"/>
  <c r="P12" i="1" s="1"/>
  <c r="W11" i="1"/>
  <c r="Y12" i="1"/>
  <c r="Y62" i="1"/>
  <c r="O62" i="1"/>
  <c r="N62" i="1" s="1"/>
  <c r="Y9" i="1"/>
  <c r="W5" i="1"/>
  <c r="W4" i="1" l="1"/>
  <c r="O5" i="1"/>
  <c r="N5" i="1" s="1"/>
  <c r="S5" i="1"/>
  <c r="R5" i="1" s="1"/>
  <c r="Q5" i="1" s="1"/>
  <c r="P5" i="1" s="1"/>
  <c r="Y11" i="1"/>
  <c r="O11" i="1"/>
  <c r="N11" i="1" s="1"/>
  <c r="S11" i="1"/>
  <c r="R11" i="1" s="1"/>
  <c r="Q11" i="1" s="1"/>
  <c r="P11" i="1" s="1"/>
  <c r="W6" i="1"/>
  <c r="Y5" i="1"/>
  <c r="O6" i="1" l="1"/>
  <c r="N6" i="1" s="1"/>
  <c r="S6" i="1"/>
  <c r="R6" i="1" s="1"/>
  <c r="Q6" i="1" s="1"/>
  <c r="P6" i="1" s="1"/>
  <c r="W111" i="1"/>
  <c r="W82" i="1"/>
  <c r="O4" i="1"/>
  <c r="N4" i="1" s="1"/>
  <c r="S4" i="1"/>
  <c r="R4" i="1" s="1"/>
  <c r="Q4" i="1" s="1"/>
  <c r="P4" i="1" s="1"/>
  <c r="W121" i="1"/>
  <c r="O121" i="1" s="1"/>
  <c r="N121" i="1" s="1"/>
  <c r="Y4" i="1"/>
  <c r="W7" i="1"/>
  <c r="Y6" i="1"/>
  <c r="O7" i="1" l="1"/>
  <c r="N7" i="1" s="1"/>
  <c r="S7" i="1"/>
  <c r="R7" i="1" s="1"/>
  <c r="Q7" i="1" s="1"/>
  <c r="P7" i="1" s="1"/>
  <c r="W8" i="1"/>
  <c r="Y7" i="1"/>
  <c r="Y121" i="1"/>
  <c r="W120" i="1"/>
  <c r="Y8" i="1" l="1"/>
  <c r="O8" i="1"/>
  <c r="N8" i="1" s="1"/>
  <c r="S8" i="1"/>
  <c r="R8" i="1" s="1"/>
  <c r="Q8" i="1" s="1"/>
  <c r="P8" i="1" s="1"/>
  <c r="S120" i="1"/>
  <c r="R120" i="1" s="1"/>
  <c r="Q120" i="1" s="1"/>
  <c r="P120" i="1" s="1"/>
  <c r="O120" i="1"/>
  <c r="N120" i="1" s="1"/>
  <c r="O82" i="1"/>
  <c r="N82" i="1" s="1"/>
  <c r="S82" i="1"/>
  <c r="R82" i="1" s="1"/>
  <c r="Q82" i="1" s="1"/>
  <c r="P82" i="1" s="1"/>
  <c r="S111" i="1"/>
  <c r="R111" i="1" s="1"/>
  <c r="Q111" i="1" s="1"/>
  <c r="P111" i="1" s="1"/>
  <c r="O111" i="1"/>
  <c r="N111" i="1" s="1"/>
  <c r="W83" i="1"/>
  <c r="Y82" i="1"/>
  <c r="Y111" i="1"/>
  <c r="W112" i="1"/>
  <c r="W119" i="1"/>
  <c r="Y120" i="1"/>
  <c r="S119" i="1" l="1"/>
  <c r="R119" i="1" s="1"/>
  <c r="Q119" i="1" s="1"/>
  <c r="P119" i="1" s="1"/>
  <c r="O119" i="1"/>
  <c r="N119" i="1" s="1"/>
  <c r="S83" i="1"/>
  <c r="R83" i="1" s="1"/>
  <c r="Q83" i="1" s="1"/>
  <c r="P83" i="1" s="1"/>
  <c r="O83" i="1"/>
  <c r="N83" i="1" s="1"/>
  <c r="O112" i="1"/>
  <c r="N112" i="1" s="1"/>
  <c r="S112" i="1"/>
  <c r="R112" i="1" s="1"/>
  <c r="Q112" i="1" s="1"/>
  <c r="P112" i="1" s="1"/>
  <c r="Y119" i="1"/>
  <c r="W118" i="1"/>
  <c r="W113" i="1"/>
  <c r="Y112" i="1"/>
  <c r="W84" i="1"/>
  <c r="Y83" i="1"/>
  <c r="O118" i="1" l="1"/>
  <c r="N118" i="1" s="1"/>
  <c r="S118" i="1"/>
  <c r="R118" i="1" s="1"/>
  <c r="Q118" i="1" s="1"/>
  <c r="P118" i="1" s="1"/>
  <c r="O113" i="1"/>
  <c r="N113" i="1" s="1"/>
  <c r="S113" i="1"/>
  <c r="R113" i="1" s="1"/>
  <c r="Q113" i="1" s="1"/>
  <c r="P113" i="1" s="1"/>
  <c r="O84" i="1"/>
  <c r="N84" i="1" s="1"/>
  <c r="S84" i="1"/>
  <c r="R84" i="1" s="1"/>
  <c r="Q84" i="1" s="1"/>
  <c r="P84" i="1" s="1"/>
  <c r="W85" i="1"/>
  <c r="Y84" i="1"/>
  <c r="W114" i="1"/>
  <c r="Y113" i="1"/>
  <c r="W117" i="1"/>
  <c r="Y118" i="1"/>
  <c r="Y117" i="1" l="1"/>
  <c r="S117" i="1"/>
  <c r="R117" i="1" s="1"/>
  <c r="Q117" i="1" s="1"/>
  <c r="P117" i="1" s="1"/>
  <c r="O117" i="1"/>
  <c r="N117" i="1" s="1"/>
  <c r="S114" i="1"/>
  <c r="R114" i="1" s="1"/>
  <c r="Q114" i="1" s="1"/>
  <c r="P114" i="1" s="1"/>
  <c r="O114" i="1"/>
  <c r="N114" i="1" s="1"/>
  <c r="O85" i="1"/>
  <c r="N85" i="1" s="1"/>
  <c r="S85" i="1"/>
  <c r="R85" i="1" s="1"/>
  <c r="Q85" i="1" s="1"/>
  <c r="P85" i="1" s="1"/>
  <c r="Y85" i="1"/>
  <c r="W86" i="1"/>
  <c r="W115" i="1"/>
  <c r="Y114" i="1"/>
  <c r="Y115" i="1" l="1"/>
  <c r="O115" i="1"/>
  <c r="N115" i="1" s="1"/>
  <c r="O86" i="1"/>
  <c r="N86" i="1" s="1"/>
  <c r="W87" i="1"/>
  <c r="Y86" i="1"/>
  <c r="O87" i="1" l="1"/>
  <c r="N87" i="1" s="1"/>
  <c r="S87" i="1"/>
  <c r="R87" i="1" s="1"/>
  <c r="Q87" i="1" s="1"/>
  <c r="P87" i="1" s="1"/>
  <c r="Y87" i="1"/>
  <c r="W88" i="1"/>
  <c r="O88" i="1" l="1"/>
  <c r="N88" i="1" s="1"/>
  <c r="S88" i="1"/>
  <c r="R88" i="1" s="1"/>
  <c r="Q88" i="1" s="1"/>
  <c r="P88" i="1" s="1"/>
  <c r="W89" i="1"/>
  <c r="Y88" i="1"/>
  <c r="W49" i="1"/>
  <c r="W55" i="1"/>
  <c r="Y49" i="1" l="1"/>
  <c r="W44" i="1"/>
  <c r="O49" i="1"/>
  <c r="N49" i="1" s="1"/>
  <c r="S49" i="1"/>
  <c r="R49" i="1" s="1"/>
  <c r="Q49" i="1" s="1"/>
  <c r="P49" i="1" s="1"/>
  <c r="Y55" i="1"/>
  <c r="O55" i="1"/>
  <c r="N55" i="1" s="1"/>
  <c r="S55" i="1"/>
  <c r="R55" i="1" s="1"/>
  <c r="Q55" i="1" s="1"/>
  <c r="P55" i="1" s="1"/>
  <c r="O89" i="1"/>
  <c r="N89" i="1" s="1"/>
  <c r="S89" i="1"/>
  <c r="R89" i="1" s="1"/>
  <c r="Q89" i="1" s="1"/>
  <c r="P89" i="1" s="1"/>
  <c r="Y89" i="1"/>
  <c r="W90" i="1"/>
  <c r="W56" i="1"/>
  <c r="W39" i="1" l="1"/>
  <c r="O44" i="1"/>
  <c r="N44" i="1" s="1"/>
  <c r="S44" i="1"/>
  <c r="R44" i="1" s="1"/>
  <c r="Q44" i="1" s="1"/>
  <c r="P44" i="1" s="1"/>
  <c r="O90" i="1"/>
  <c r="N90" i="1" s="1"/>
  <c r="S90" i="1"/>
  <c r="R90" i="1" s="1"/>
  <c r="Q90" i="1" s="1"/>
  <c r="P90" i="1" s="1"/>
  <c r="O56" i="1"/>
  <c r="N56" i="1" s="1"/>
  <c r="S56" i="1"/>
  <c r="R56" i="1" s="1"/>
  <c r="Q56" i="1" s="1"/>
  <c r="P56" i="1" s="1"/>
  <c r="W91" i="1"/>
  <c r="Y90" i="1"/>
  <c r="Y44" i="1"/>
  <c r="W45" i="1"/>
  <c r="W57" i="1"/>
  <c r="Y56" i="1"/>
  <c r="W50" i="1"/>
  <c r="O45" i="1" l="1"/>
  <c r="N45" i="1" s="1"/>
  <c r="S45" i="1"/>
  <c r="R45" i="1" s="1"/>
  <c r="Q45" i="1" s="1"/>
  <c r="P45" i="1" s="1"/>
  <c r="O39" i="1"/>
  <c r="N39" i="1" s="1"/>
  <c r="S39" i="1"/>
  <c r="R39" i="1" s="1"/>
  <c r="Q39" i="1" s="1"/>
  <c r="P39" i="1" s="1"/>
  <c r="O91" i="1"/>
  <c r="N91" i="1" s="1"/>
  <c r="S91" i="1"/>
  <c r="R91" i="1" s="1"/>
  <c r="Q91" i="1" s="1"/>
  <c r="P91" i="1" s="1"/>
  <c r="Y50" i="1"/>
  <c r="O50" i="1"/>
  <c r="N50" i="1" s="1"/>
  <c r="S50" i="1"/>
  <c r="R50" i="1" s="1"/>
  <c r="Q50" i="1" s="1"/>
  <c r="P50" i="1" s="1"/>
  <c r="O57" i="1"/>
  <c r="N57" i="1" s="1"/>
  <c r="S57" i="1"/>
  <c r="R57" i="1" s="1"/>
  <c r="Q57" i="1" s="1"/>
  <c r="P57" i="1" s="1"/>
  <c r="W92" i="1"/>
  <c r="Y91" i="1"/>
  <c r="W58" i="1"/>
  <c r="Y57" i="1"/>
  <c r="W51" i="1"/>
  <c r="Y39" i="1"/>
  <c r="W34" i="1"/>
  <c r="W40" i="1"/>
  <c r="Y45" i="1"/>
  <c r="W46" i="1"/>
  <c r="O46" i="1" l="1"/>
  <c r="N46" i="1" s="1"/>
  <c r="S46" i="1"/>
  <c r="R46" i="1" s="1"/>
  <c r="Q46" i="1" s="1"/>
  <c r="P46" i="1" s="1"/>
  <c r="O34" i="1"/>
  <c r="N34" i="1" s="1"/>
  <c r="S34" i="1"/>
  <c r="R34" i="1" s="1"/>
  <c r="Q34" i="1" s="1"/>
  <c r="P34" i="1" s="1"/>
  <c r="O40" i="1"/>
  <c r="N40" i="1" s="1"/>
  <c r="S40" i="1"/>
  <c r="R40" i="1" s="1"/>
  <c r="Q40" i="1" s="1"/>
  <c r="P40" i="1" s="1"/>
  <c r="Y51" i="1"/>
  <c r="O51" i="1"/>
  <c r="N51" i="1" s="1"/>
  <c r="S51" i="1"/>
  <c r="R51" i="1" s="1"/>
  <c r="Q51" i="1" s="1"/>
  <c r="P51" i="1" s="1"/>
  <c r="O92" i="1"/>
  <c r="N92" i="1" s="1"/>
  <c r="O58" i="1"/>
  <c r="N58" i="1" s="1"/>
  <c r="W93" i="1"/>
  <c r="Y92" i="1"/>
  <c r="Y40" i="1"/>
  <c r="W41" i="1"/>
  <c r="Y34" i="1"/>
  <c r="W29" i="1"/>
  <c r="W35" i="1"/>
  <c r="Y46" i="1"/>
  <c r="W47" i="1"/>
  <c r="Y58" i="1"/>
  <c r="W52" i="1"/>
  <c r="O35" i="1" l="1"/>
  <c r="N35" i="1" s="1"/>
  <c r="S35" i="1"/>
  <c r="R35" i="1" s="1"/>
  <c r="Q35" i="1" s="1"/>
  <c r="P35" i="1" s="1"/>
  <c r="O47" i="1"/>
  <c r="N47" i="1" s="1"/>
  <c r="O41" i="1"/>
  <c r="N41" i="1" s="1"/>
  <c r="S41" i="1"/>
  <c r="R41" i="1" s="1"/>
  <c r="Q41" i="1" s="1"/>
  <c r="P41" i="1" s="1"/>
  <c r="S29" i="1"/>
  <c r="R29" i="1" s="1"/>
  <c r="Q29" i="1" s="1"/>
  <c r="P29" i="1" s="1"/>
  <c r="O29" i="1"/>
  <c r="N29" i="1" s="1"/>
  <c r="O93" i="1"/>
  <c r="N93" i="1" s="1"/>
  <c r="S93" i="1"/>
  <c r="R93" i="1" s="1"/>
  <c r="Q93" i="1" s="1"/>
  <c r="P93" i="1" s="1"/>
  <c r="O52" i="1"/>
  <c r="N52" i="1" s="1"/>
  <c r="S52" i="1"/>
  <c r="R52" i="1" s="1"/>
  <c r="Q52" i="1" s="1"/>
  <c r="P52" i="1" s="1"/>
  <c r="Y93" i="1"/>
  <c r="W94" i="1"/>
  <c r="Y29" i="1"/>
  <c r="W30" i="1"/>
  <c r="W24" i="1"/>
  <c r="Y52" i="1"/>
  <c r="W53" i="1"/>
  <c r="Y41" i="1"/>
  <c r="W42" i="1"/>
  <c r="Y35" i="1"/>
  <c r="W36" i="1"/>
  <c r="Y47" i="1"/>
  <c r="W48" i="1"/>
  <c r="O24" i="1" l="1"/>
  <c r="N24" i="1" s="1"/>
  <c r="S24" i="1"/>
  <c r="R24" i="1" s="1"/>
  <c r="Q24" i="1" s="1"/>
  <c r="P24" i="1" s="1"/>
  <c r="O30" i="1"/>
  <c r="N30" i="1" s="1"/>
  <c r="S30" i="1"/>
  <c r="R30" i="1" s="1"/>
  <c r="Q30" i="1" s="1"/>
  <c r="P30" i="1" s="1"/>
  <c r="Y48" i="1"/>
  <c r="S48" i="1"/>
  <c r="R48" i="1" s="1"/>
  <c r="Q48" i="1" s="1"/>
  <c r="P48" i="1" s="1"/>
  <c r="O48" i="1"/>
  <c r="N48" i="1" s="1"/>
  <c r="O42" i="1"/>
  <c r="N42" i="1" s="1"/>
  <c r="S42" i="1"/>
  <c r="R42" i="1" s="1"/>
  <c r="Q42" i="1" s="1"/>
  <c r="P42" i="1" s="1"/>
  <c r="O36" i="1"/>
  <c r="N36" i="1" s="1"/>
  <c r="S36" i="1"/>
  <c r="R36" i="1" s="1"/>
  <c r="Q36" i="1" s="1"/>
  <c r="P36" i="1" s="1"/>
  <c r="Y53" i="1"/>
  <c r="O53" i="1"/>
  <c r="N53" i="1" s="1"/>
  <c r="O94" i="1"/>
  <c r="N94" i="1" s="1"/>
  <c r="S94" i="1"/>
  <c r="R94" i="1" s="1"/>
  <c r="Q94" i="1" s="1"/>
  <c r="P94" i="1" s="1"/>
  <c r="Y94" i="1"/>
  <c r="W95" i="1"/>
  <c r="Y42" i="1"/>
  <c r="W43" i="1"/>
  <c r="Y30" i="1"/>
  <c r="W31" i="1"/>
  <c r="Y24" i="1"/>
  <c r="W25" i="1"/>
  <c r="Y36" i="1"/>
  <c r="W37" i="1"/>
  <c r="O31" i="1" l="1"/>
  <c r="N31" i="1" s="1"/>
  <c r="S31" i="1"/>
  <c r="R31" i="1" s="1"/>
  <c r="Q31" i="1" s="1"/>
  <c r="P31" i="1" s="1"/>
  <c r="O25" i="1"/>
  <c r="N25" i="1" s="1"/>
  <c r="S25" i="1"/>
  <c r="R25" i="1" s="1"/>
  <c r="Q25" i="1" s="1"/>
  <c r="P25" i="1" s="1"/>
  <c r="Y43" i="1"/>
  <c r="O43" i="1"/>
  <c r="N43" i="1" s="1"/>
  <c r="O37" i="1"/>
  <c r="N37" i="1" s="1"/>
  <c r="O95" i="1"/>
  <c r="N95" i="1" s="1"/>
  <c r="S95" i="1"/>
  <c r="R95" i="1" s="1"/>
  <c r="Q95" i="1" s="1"/>
  <c r="P95" i="1" s="1"/>
  <c r="W96" i="1"/>
  <c r="Y95" i="1"/>
  <c r="Y25" i="1"/>
  <c r="W26" i="1"/>
  <c r="Y31" i="1"/>
  <c r="W32" i="1"/>
  <c r="Y37" i="1"/>
  <c r="W38" i="1"/>
  <c r="O32" i="1" l="1"/>
  <c r="N32" i="1" s="1"/>
  <c r="S32" i="1"/>
  <c r="R32" i="1" s="1"/>
  <c r="Q32" i="1" s="1"/>
  <c r="P32" i="1" s="1"/>
  <c r="Y38" i="1"/>
  <c r="O38" i="1"/>
  <c r="N38" i="1" s="1"/>
  <c r="S38" i="1"/>
  <c r="R38" i="1" s="1"/>
  <c r="Q38" i="1" s="1"/>
  <c r="P38" i="1" s="1"/>
  <c r="O26" i="1"/>
  <c r="N26" i="1" s="1"/>
  <c r="S26" i="1"/>
  <c r="R26" i="1" s="1"/>
  <c r="Q26" i="1" s="1"/>
  <c r="P26" i="1" s="1"/>
  <c r="O96" i="1"/>
  <c r="N96" i="1" s="1"/>
  <c r="S96" i="1"/>
  <c r="R96" i="1" s="1"/>
  <c r="Q96" i="1" s="1"/>
  <c r="P96" i="1" s="1"/>
  <c r="W97" i="1"/>
  <c r="Y96" i="1"/>
  <c r="Y32" i="1"/>
  <c r="W33" i="1"/>
  <c r="Y26" i="1"/>
  <c r="W27" i="1"/>
  <c r="Y33" i="1" l="1"/>
  <c r="O33" i="1"/>
  <c r="N33" i="1" s="1"/>
  <c r="O27" i="1"/>
  <c r="N27" i="1" s="1"/>
  <c r="O97" i="1"/>
  <c r="N97" i="1" s="1"/>
  <c r="S97" i="1"/>
  <c r="R97" i="1" s="1"/>
  <c r="Q97" i="1" s="1"/>
  <c r="P97" i="1" s="1"/>
  <c r="W98" i="1"/>
  <c r="Y97" i="1"/>
  <c r="Y27" i="1"/>
  <c r="W28" i="1"/>
  <c r="Y28" i="1" l="1"/>
  <c r="O28" i="1"/>
  <c r="N28" i="1" s="1"/>
  <c r="S28" i="1"/>
  <c r="R28" i="1" s="1"/>
  <c r="Q28" i="1" s="1"/>
  <c r="P28" i="1" s="1"/>
  <c r="O98" i="1"/>
  <c r="N98" i="1" s="1"/>
  <c r="Y98" i="1"/>
  <c r="W99" i="1"/>
  <c r="O99" i="1" l="1"/>
  <c r="N99" i="1" s="1"/>
  <c r="S99" i="1"/>
  <c r="R99" i="1" s="1"/>
  <c r="Q99" i="1" s="1"/>
  <c r="P99" i="1" s="1"/>
  <c r="W100" i="1"/>
  <c r="Y99" i="1"/>
  <c r="O100" i="1" l="1"/>
  <c r="N100" i="1" s="1"/>
  <c r="S100" i="1"/>
  <c r="R100" i="1" s="1"/>
  <c r="Q100" i="1" s="1"/>
  <c r="P100" i="1" s="1"/>
  <c r="Y100" i="1"/>
  <c r="W101" i="1"/>
  <c r="O101" i="1" l="1"/>
  <c r="N101" i="1" s="1"/>
  <c r="S101" i="1"/>
  <c r="R101" i="1" s="1"/>
  <c r="Q101" i="1" s="1"/>
  <c r="P101" i="1" s="1"/>
  <c r="Y101" i="1"/>
  <c r="W102" i="1"/>
  <c r="O102" i="1" l="1"/>
  <c r="N102" i="1" s="1"/>
  <c r="S102" i="1"/>
  <c r="R102" i="1" s="1"/>
  <c r="Q102" i="1" s="1"/>
  <c r="P102" i="1" s="1"/>
  <c r="Y102" i="1"/>
  <c r="W103" i="1"/>
  <c r="O103" i="1" l="1"/>
  <c r="N103" i="1" s="1"/>
  <c r="S103" i="1"/>
  <c r="R103" i="1" s="1"/>
  <c r="Q103" i="1" s="1"/>
  <c r="P103" i="1" s="1"/>
  <c r="Y103" i="1"/>
  <c r="W104" i="1"/>
  <c r="O104" i="1" l="1"/>
  <c r="N104" i="1" s="1"/>
  <c r="W105" i="1"/>
  <c r="Y104" i="1"/>
  <c r="O105" i="1" l="1"/>
  <c r="N105" i="1" s="1"/>
  <c r="S105" i="1"/>
  <c r="R105" i="1" s="1"/>
  <c r="Q105" i="1" s="1"/>
  <c r="P105" i="1" s="1"/>
  <c r="W106" i="1"/>
  <c r="W59" i="1"/>
  <c r="O59" i="1" s="1"/>
  <c r="N59" i="1" s="1"/>
  <c r="Y105" i="1"/>
  <c r="O106" i="1" l="1"/>
  <c r="N106" i="1" s="1"/>
  <c r="S106" i="1"/>
  <c r="R106" i="1" s="1"/>
  <c r="Q106" i="1" s="1"/>
  <c r="P106" i="1" s="1"/>
  <c r="W63" i="1"/>
  <c r="Y59" i="1"/>
  <c r="W107" i="1"/>
  <c r="Y106" i="1"/>
  <c r="Y63" i="1" l="1"/>
  <c r="O63" i="1"/>
  <c r="N63" i="1" s="1"/>
  <c r="O107" i="1"/>
  <c r="N107" i="1" s="1"/>
  <c r="S107" i="1"/>
  <c r="R107" i="1" s="1"/>
  <c r="Q107" i="1" s="1"/>
  <c r="P107" i="1" s="1"/>
  <c r="W108" i="1"/>
  <c r="Y107" i="1"/>
  <c r="O108" i="1" l="1"/>
  <c r="N108" i="1" s="1"/>
  <c r="S108" i="1"/>
  <c r="R108" i="1" s="1"/>
  <c r="Q108" i="1" s="1"/>
  <c r="P108" i="1" s="1"/>
  <c r="W109" i="1"/>
  <c r="Y108" i="1"/>
  <c r="Y109" i="1" l="1"/>
  <c r="O109" i="1"/>
  <c r="N109" i="1" s="1"/>
  <c r="S109" i="1"/>
  <c r="R109" i="1" s="1"/>
  <c r="Q109" i="1" s="1"/>
  <c r="P109" i="1" s="1"/>
</calcChain>
</file>

<file path=xl/sharedStrings.xml><?xml version="1.0" encoding="utf-8"?>
<sst xmlns="http://schemas.openxmlformats.org/spreadsheetml/2006/main" count="1108" uniqueCount="355">
  <si>
    <t>Czaar Peterstraat</t>
  </si>
  <si>
    <t>huisnummer&gt;Czp&gt;173</t>
  </si>
  <si>
    <t>173 (bg-s) BBOG</t>
  </si>
  <si>
    <t>173-O&amp;H</t>
  </si>
  <si>
    <t>huisnummer&gt;Czp&gt;175</t>
  </si>
  <si>
    <t>175 (bg-s) IBOG</t>
  </si>
  <si>
    <t>175-H</t>
  </si>
  <si>
    <t>huisnummer&gt;Czp&gt;177</t>
  </si>
  <si>
    <t>177 (1v)</t>
  </si>
  <si>
    <t>175-I</t>
  </si>
  <si>
    <t>huisnummer&gt;Czp&gt;179</t>
  </si>
  <si>
    <t>179 (2v)</t>
  </si>
  <si>
    <t>175-II</t>
  </si>
  <si>
    <t>huisnummer&gt;Czp&gt;181</t>
  </si>
  <si>
    <t>181 (3v-4v)</t>
  </si>
  <si>
    <t>175-III&amp;zolder</t>
  </si>
  <si>
    <t>huisnummer&gt;Czp&gt;183</t>
  </si>
  <si>
    <t>183 (1v)</t>
  </si>
  <si>
    <t>177&amp;179-I</t>
  </si>
  <si>
    <t>huisnummer&gt;Czp&gt;185</t>
  </si>
  <si>
    <t>185 (2v)</t>
  </si>
  <si>
    <t>177&amp;179-II</t>
  </si>
  <si>
    <t>huisnummer&gt;Czp&gt;187</t>
  </si>
  <si>
    <t>187 (3v)</t>
  </si>
  <si>
    <t>177&amp;179-III</t>
  </si>
  <si>
    <t>huisnummer&gt;Czp&gt;189</t>
  </si>
  <si>
    <t>189 (4v)</t>
  </si>
  <si>
    <t>177&amp;179 zolder</t>
  </si>
  <si>
    <t>huisnummer&gt;Czp&gt;191</t>
  </si>
  <si>
    <t>191 (bg-s) IBOG</t>
  </si>
  <si>
    <t>177-O&amp;H</t>
  </si>
  <si>
    <t>huisnummer&gt;Czp&gt;193</t>
  </si>
  <si>
    <t>193 (bg-s) IBOG</t>
  </si>
  <si>
    <t>179-O&amp;H</t>
  </si>
  <si>
    <t>huisnummer&gt;Czp&gt;195</t>
  </si>
  <si>
    <t>195 (1v)</t>
  </si>
  <si>
    <t>181&amp;183-I</t>
  </si>
  <si>
    <t>huisnummer&gt;Czp&gt;197</t>
  </si>
  <si>
    <t>197 (2v)</t>
  </si>
  <si>
    <t>181&amp;183-II</t>
  </si>
  <si>
    <t>huisnummer&gt;Czp&gt;199</t>
  </si>
  <si>
    <t>199 (3v)</t>
  </si>
  <si>
    <t>181&amp;183-III</t>
  </si>
  <si>
    <t>huisnummer&gt;Czp&gt;201</t>
  </si>
  <si>
    <t>201 (4v)</t>
  </si>
  <si>
    <t>181&amp;183 zolder</t>
  </si>
  <si>
    <t>huisnummer&gt;Czp&gt;203</t>
  </si>
  <si>
    <t>203 (bg-s) IBOG</t>
  </si>
  <si>
    <t>181-O&amp;H</t>
  </si>
  <si>
    <t>huisnummer&gt;Czp&gt;205</t>
  </si>
  <si>
    <t>205 (bg-s) IBOG</t>
  </si>
  <si>
    <t>183-O&amp;H</t>
  </si>
  <si>
    <t>huisnummer&gt;Czp&gt;207</t>
  </si>
  <si>
    <t>207 (1v)</t>
  </si>
  <si>
    <t>185-I</t>
  </si>
  <si>
    <t>huisnummer&gt;Czp&gt;209</t>
  </si>
  <si>
    <t>209 (2v)</t>
  </si>
  <si>
    <t>185-II</t>
  </si>
  <si>
    <t>huisnummer&gt;Czp&gt;211</t>
  </si>
  <si>
    <t>211 (3v-4v)</t>
  </si>
  <si>
    <t>185-III&amp;zolder</t>
  </si>
  <si>
    <t>huisnummer&gt;Czp&gt;215</t>
  </si>
  <si>
    <t>215 (bg-s) IBOG</t>
  </si>
  <si>
    <t>185-O&amp;H</t>
  </si>
  <si>
    <t>huisnummer&gt;Czp&gt;217</t>
  </si>
  <si>
    <t>217 (bg-s) IBOG</t>
  </si>
  <si>
    <t>huisnummer&gt;Czp&gt;219</t>
  </si>
  <si>
    <t>219 (1v)</t>
  </si>
  <si>
    <t>huisnummer&gt;Czp&gt;221</t>
  </si>
  <si>
    <t>221 (2v)</t>
  </si>
  <si>
    <t>187-II</t>
  </si>
  <si>
    <t>huisnummer&gt;Czp&gt;223</t>
  </si>
  <si>
    <t>223 (3v-4v)</t>
  </si>
  <si>
    <t>huisnummer&gt;Czp&gt;225</t>
  </si>
  <si>
    <t>225 (1v)</t>
  </si>
  <si>
    <t>189-I</t>
  </si>
  <si>
    <t>huisnummer&gt;Czp&gt;227</t>
  </si>
  <si>
    <t>227 (2v)</t>
  </si>
  <si>
    <t>189-II</t>
  </si>
  <si>
    <t>huisnummer&gt;Czp&gt;229</t>
  </si>
  <si>
    <t>229 (3v-4v)</t>
  </si>
  <si>
    <t>189-III&amp;zolder</t>
  </si>
  <si>
    <t>huisnummer&gt;Czp&gt;231</t>
  </si>
  <si>
    <t>231 (bg-s) IBOG</t>
  </si>
  <si>
    <t>189-O&amp;H</t>
  </si>
  <si>
    <t>huisnummer&gt;Czp&gt;233</t>
  </si>
  <si>
    <t>233 (bg-s) IBOG</t>
  </si>
  <si>
    <t>191-O&amp;H</t>
  </si>
  <si>
    <t>huisnummer&gt;Czp&gt;235</t>
  </si>
  <si>
    <t>235 (1v)</t>
  </si>
  <si>
    <t>191-I</t>
  </si>
  <si>
    <t>huisnummer&gt;Czp&gt;237</t>
  </si>
  <si>
    <t>237 (2v)</t>
  </si>
  <si>
    <t>191-II</t>
  </si>
  <si>
    <t>huisnummer&gt;Czp&gt;239</t>
  </si>
  <si>
    <t>239 (3v-4v)</t>
  </si>
  <si>
    <t>191-III&amp;zolder</t>
  </si>
  <si>
    <t>huisnummer&gt;Czp&gt;241</t>
  </si>
  <si>
    <t>241 (1v)</t>
  </si>
  <si>
    <t>193-I</t>
  </si>
  <si>
    <t>huisnummer&gt;Czp&gt;243</t>
  </si>
  <si>
    <t>243 (2v)</t>
  </si>
  <si>
    <t>193-II</t>
  </si>
  <si>
    <t>huisnummer&gt;Czp&gt;245</t>
  </si>
  <si>
    <t>245 (3v-4v)</t>
  </si>
  <si>
    <t>193-III&amp;zolder</t>
  </si>
  <si>
    <t>huisnummer&gt;Czp&gt;247</t>
  </si>
  <si>
    <t>247 (bg-s) IBOG</t>
  </si>
  <si>
    <t>193-O&amp;H</t>
  </si>
  <si>
    <t>huisnummer&gt;Czp&gt;249</t>
  </si>
  <si>
    <t>249 (bg-s) IBOG</t>
  </si>
  <si>
    <t>huisnummer&gt;Czp&gt;251</t>
  </si>
  <si>
    <t>251 (1v)</t>
  </si>
  <si>
    <t>195-I</t>
  </si>
  <si>
    <t>huisnummer&gt;Czp&gt;253</t>
  </si>
  <si>
    <t>253 (2v)</t>
  </si>
  <si>
    <t>195-II</t>
  </si>
  <si>
    <t>huisnummer&gt;Czp&gt;255</t>
  </si>
  <si>
    <t>255 (3v-4v)</t>
  </si>
  <si>
    <t>195-III&amp;zolder</t>
  </si>
  <si>
    <t>huisnummer&gt;Czp&gt;257</t>
  </si>
  <si>
    <t>257 (1v)</t>
  </si>
  <si>
    <t>197-I</t>
  </si>
  <si>
    <t>huisnummer&gt;Czp&gt;259</t>
  </si>
  <si>
    <t>259 (2v)</t>
  </si>
  <si>
    <t>197-II</t>
  </si>
  <si>
    <t>huisnummer&gt;Czp&gt;261</t>
  </si>
  <si>
    <t>261 (3v-4v)</t>
  </si>
  <si>
    <t>197-III&amp;zolder</t>
  </si>
  <si>
    <t>huisnummer&gt;Czp&gt;263</t>
  </si>
  <si>
    <t>263 (bg-s) IBOG</t>
  </si>
  <si>
    <t>197-O&amp;H</t>
  </si>
  <si>
    <t>huisnummer&gt;Czp&gt;199-I</t>
  </si>
  <si>
    <t>huisnummer&gt;Czp&gt;199-II</t>
  </si>
  <si>
    <t>huisnummer&gt;Czp&gt;199-III</t>
  </si>
  <si>
    <t>huisnummer&gt;Czp&gt;199-zolder</t>
  </si>
  <si>
    <t>huisnummer&gt;Czp&gt;201-I</t>
  </si>
  <si>
    <t>huisnummer&gt;Czp&gt;201-II</t>
  </si>
  <si>
    <t>huisnummer&gt;Czp&gt;201-III</t>
  </si>
  <si>
    <t>huisnummer&gt;Czp&gt;201-IIII</t>
  </si>
  <si>
    <t>huisnummer&gt;Czp&gt;168-I</t>
  </si>
  <si>
    <t>huisnummer&gt;Czp&gt;168-II</t>
  </si>
  <si>
    <t>huisnummer&gt;Czp&gt;168-III</t>
  </si>
  <si>
    <t>huisnummer&gt;Czp&gt;168-IIII</t>
  </si>
  <si>
    <t>huisnummer&gt;Czp&gt;170-I</t>
  </si>
  <si>
    <t>huisnummer&gt;Czp&gt;170-II</t>
  </si>
  <si>
    <t>huisnummer&gt;Czp&gt;170-III</t>
  </si>
  <si>
    <t>huisnummer&gt;Czp&gt;170-IIII</t>
  </si>
  <si>
    <t>huisnummer&gt;Czp&gt;168-H</t>
  </si>
  <si>
    <t>huisnummer&gt;Czp&gt;170-H</t>
  </si>
  <si>
    <t>Conradstraat</t>
  </si>
  <si>
    <t>huisnummer&gt;Crd&gt;142</t>
  </si>
  <si>
    <t>142 (bg-s)</t>
  </si>
  <si>
    <t>142-H</t>
  </si>
  <si>
    <t>huisnummer&gt;Crd&gt;144A</t>
  </si>
  <si>
    <t>144A (bg-s)</t>
  </si>
  <si>
    <t>144-H</t>
  </si>
  <si>
    <t>huisnummer&gt;Crd&gt;144B</t>
  </si>
  <si>
    <t>144B (1v)</t>
  </si>
  <si>
    <t>144-I</t>
  </si>
  <si>
    <t>huisnummer&gt;Crd&gt;144C</t>
  </si>
  <si>
    <t>144C (2v)</t>
  </si>
  <si>
    <t>144-II</t>
  </si>
  <si>
    <t>huisnummer&gt;Crd&gt;144D</t>
  </si>
  <si>
    <t>144D (3v-4v)</t>
  </si>
  <si>
    <t>144-III&amp;zolder</t>
  </si>
  <si>
    <t>huisnummer&gt;Crd&gt;146</t>
  </si>
  <si>
    <t>146 (bg-s)</t>
  </si>
  <si>
    <t>146-H</t>
  </si>
  <si>
    <t>huisnummer&gt;Crd&gt;148A</t>
  </si>
  <si>
    <t>148A (bg-s)</t>
  </si>
  <si>
    <t>148-H</t>
  </si>
  <si>
    <t>huisnummer&gt;Crd&gt;148B</t>
  </si>
  <si>
    <t>148B (1v)</t>
  </si>
  <si>
    <t>146&amp;148-I</t>
  </si>
  <si>
    <t>huisnummer&gt;Crd&gt;148C</t>
  </si>
  <si>
    <t>148C (2v)</t>
  </si>
  <si>
    <t>146&amp;148-II</t>
  </si>
  <si>
    <t>huisnummer&gt;Crd&gt;148D</t>
  </si>
  <si>
    <t>148D (3v-4v)</t>
  </si>
  <si>
    <t>146&amp;148-III&amp;zolder</t>
  </si>
  <si>
    <t>huisnummer&gt;Crd&gt;150</t>
  </si>
  <si>
    <t>150 (bg-s)</t>
  </si>
  <si>
    <t>150-H</t>
  </si>
  <si>
    <t>huisnummer&gt;Crd&gt;152A</t>
  </si>
  <si>
    <t>152A (bg-s)</t>
  </si>
  <si>
    <t>152-H</t>
  </si>
  <si>
    <t>huisnummer&gt;Crd&gt;152B</t>
  </si>
  <si>
    <t>152B (1v)</t>
  </si>
  <si>
    <t>150&amp;152-I</t>
  </si>
  <si>
    <t>huisnummer&gt;Crd&gt;152C</t>
  </si>
  <si>
    <t>152C (2v)</t>
  </si>
  <si>
    <t>150&amp;152-II</t>
  </si>
  <si>
    <t>huisnummer&gt;Crd&gt;152D</t>
  </si>
  <si>
    <t>152D (3v-4v)</t>
  </si>
  <si>
    <t>150&amp;152-III&amp;zolder</t>
  </si>
  <si>
    <t>huisnummer&gt;Crd&gt;154</t>
  </si>
  <si>
    <t>154 (bg-s)</t>
  </si>
  <si>
    <t>154-H</t>
  </si>
  <si>
    <t>huisnummer&gt;Crd&gt;156A</t>
  </si>
  <si>
    <t>156A (bg-s)</t>
  </si>
  <si>
    <t>156-H</t>
  </si>
  <si>
    <t>huisnummer&gt;Crd&gt;156B</t>
  </si>
  <si>
    <t>156B (1v)</t>
  </si>
  <si>
    <t>154&amp;156-I</t>
  </si>
  <si>
    <t>huisnummer&gt;Crd&gt;156C</t>
  </si>
  <si>
    <t>156C (2v)</t>
  </si>
  <si>
    <t>154&amp;156-II</t>
  </si>
  <si>
    <t>huisnummer&gt;Crd&gt;156D</t>
  </si>
  <si>
    <t>156D (3v-4v)</t>
  </si>
  <si>
    <t>154&amp;156-III&amp;zolder</t>
  </si>
  <si>
    <t>huisnummer&gt;Crd&gt;158A</t>
  </si>
  <si>
    <t>158A (1v)</t>
  </si>
  <si>
    <t>158-I</t>
  </si>
  <si>
    <t>huisnummer&gt;Crd&gt;158B</t>
  </si>
  <si>
    <t>158B (2v)</t>
  </si>
  <si>
    <t>158-II</t>
  </si>
  <si>
    <t>huisnummer&gt;Crd&gt;158C</t>
  </si>
  <si>
    <t>158C (3v-4v)</t>
  </si>
  <si>
    <t>158-III&amp;IIII</t>
  </si>
  <si>
    <t>huisnummer&gt;Crd&gt;158D</t>
  </si>
  <si>
    <t>158D (bg-s)</t>
  </si>
  <si>
    <t>158-H</t>
  </si>
  <si>
    <t>Lijndenstraat</t>
  </si>
  <si>
    <t>huisnummer&gt;Lnd&gt;11</t>
  </si>
  <si>
    <t>11 (1v)</t>
  </si>
  <si>
    <t>142-I&amp;23-I</t>
  </si>
  <si>
    <t>huisnummer&gt;Lnd&gt;13</t>
  </si>
  <si>
    <t>13 (2v)</t>
  </si>
  <si>
    <t>142-II&amp;23-II</t>
  </si>
  <si>
    <t>huisnummer&gt;Lnd&gt;15</t>
  </si>
  <si>
    <t>15 (3v)</t>
  </si>
  <si>
    <t>142-III&amp;23-III</t>
  </si>
  <si>
    <t>huisnummer&gt;Lnd&gt;17</t>
  </si>
  <si>
    <t>17 (4v)</t>
  </si>
  <si>
    <t>142-zolder&amp;23-zolder</t>
  </si>
  <si>
    <t>huisnummer&gt;Lnd&gt;19</t>
  </si>
  <si>
    <t>19 (1v)</t>
  </si>
  <si>
    <t>173-I&amp;25-I</t>
  </si>
  <si>
    <t>huisnummer&gt;Lnd&gt;21</t>
  </si>
  <si>
    <t>21 (2v)</t>
  </si>
  <si>
    <t>173-II&amp;25-II</t>
  </si>
  <si>
    <t>huisnummer&gt;Lnd&gt;23</t>
  </si>
  <si>
    <t>23 (3v)</t>
  </si>
  <si>
    <t>173-III&amp;25-III</t>
  </si>
  <si>
    <t>huisnummer&gt;Lnd&gt;25</t>
  </si>
  <si>
    <t>25 (4v)</t>
  </si>
  <si>
    <t>173-zolder&amp;25-zolder</t>
  </si>
  <si>
    <t>huisnummer nieuw</t>
  </si>
  <si>
    <t>status</t>
  </si>
  <si>
    <t>woning</t>
  </si>
  <si>
    <t>opmerking</t>
  </si>
  <si>
    <t>CHB-PB</t>
  </si>
  <si>
    <t>buffer</t>
  </si>
  <si>
    <t>PB-EH</t>
  </si>
  <si>
    <t>locatie</t>
  </si>
  <si>
    <t>nr &amp; locatie</t>
  </si>
  <si>
    <t>blok</t>
  </si>
  <si>
    <t>waternet</t>
  </si>
  <si>
    <t>gas</t>
  </si>
  <si>
    <t>liander</t>
  </si>
  <si>
    <t>tranche</t>
  </si>
  <si>
    <t>huisnummer &amp; locatie bestaand</t>
  </si>
  <si>
    <t>bouwlaag</t>
  </si>
  <si>
    <t>bezichtiging</t>
  </si>
  <si>
    <t>A</t>
  </si>
  <si>
    <t>B</t>
  </si>
  <si>
    <t>C</t>
  </si>
  <si>
    <t>nog nieuw nummer</t>
  </si>
  <si>
    <t>199-I</t>
  </si>
  <si>
    <t>199-II</t>
  </si>
  <si>
    <t>199-III</t>
  </si>
  <si>
    <t>201-I</t>
  </si>
  <si>
    <t>201-II</t>
  </si>
  <si>
    <t>201-III</t>
  </si>
  <si>
    <t>201-IIII</t>
  </si>
  <si>
    <t>168-I</t>
  </si>
  <si>
    <t>168-II</t>
  </si>
  <si>
    <t>168-III</t>
  </si>
  <si>
    <t>168-IIII</t>
  </si>
  <si>
    <t>170-IIII</t>
  </si>
  <si>
    <t>170-I</t>
  </si>
  <si>
    <t>170-II</t>
  </si>
  <si>
    <t>170-III</t>
  </si>
  <si>
    <t>168-H</t>
  </si>
  <si>
    <t>170-H</t>
  </si>
  <si>
    <t>199 zolder</t>
  </si>
  <si>
    <t>BBOG</t>
  </si>
  <si>
    <t>IBOG</t>
  </si>
  <si>
    <t>W</t>
  </si>
  <si>
    <t>-</t>
  </si>
  <si>
    <t>D</t>
  </si>
  <si>
    <t>E</t>
  </si>
  <si>
    <t>F</t>
  </si>
  <si>
    <t>[dagen]</t>
  </si>
  <si>
    <t>[datum]</t>
  </si>
  <si>
    <t>[nr]</t>
  </si>
  <si>
    <t>3v-4</t>
  </si>
  <si>
    <t>0-H</t>
  </si>
  <si>
    <t>voorlopig</t>
  </si>
  <si>
    <t>straat nieuw</t>
  </si>
  <si>
    <t>huisnr nieuw</t>
  </si>
  <si>
    <t>195-O&amp;H</t>
  </si>
  <si>
    <t>187-O&amp;H</t>
  </si>
  <si>
    <t>ev nieuw nummer</t>
  </si>
  <si>
    <t>199-zolder</t>
  </si>
  <si>
    <t>?</t>
  </si>
  <si>
    <t>steigervrij</t>
  </si>
  <si>
    <t>reggefiber / KPN / UPC</t>
  </si>
  <si>
    <t>trappenhuis</t>
  </si>
  <si>
    <t>T</t>
  </si>
  <si>
    <t>177&amp;179</t>
  </si>
  <si>
    <t>181&amp;183</t>
  </si>
  <si>
    <t>199-201</t>
  </si>
  <si>
    <t>168-170</t>
  </si>
  <si>
    <t>trap</t>
  </si>
  <si>
    <t>154&amp;156</t>
  </si>
  <si>
    <t>146&amp;148</t>
  </si>
  <si>
    <t>150&amp;152</t>
  </si>
  <si>
    <t>bedrijfsruimte</t>
  </si>
  <si>
    <t>144A</t>
  </si>
  <si>
    <t>144B</t>
  </si>
  <si>
    <t>144C</t>
  </si>
  <si>
    <t>144D</t>
  </si>
  <si>
    <t>148A</t>
  </si>
  <si>
    <t>148B</t>
  </si>
  <si>
    <t>148C</t>
  </si>
  <si>
    <t>148D</t>
  </si>
  <si>
    <t>152A</t>
  </si>
  <si>
    <t>152B</t>
  </si>
  <si>
    <t>152C</t>
  </si>
  <si>
    <t>152D</t>
  </si>
  <si>
    <t>156A</t>
  </si>
  <si>
    <t>156B</t>
  </si>
  <si>
    <t>156C</t>
  </si>
  <si>
    <t>156D</t>
  </si>
  <si>
    <t>158A</t>
  </si>
  <si>
    <t>158B</t>
  </si>
  <si>
    <t>158C</t>
  </si>
  <si>
    <t>158D</t>
  </si>
  <si>
    <t>[nr&amp;locatie]</t>
  </si>
  <si>
    <t>adressen nieuw</t>
  </si>
  <si>
    <t>bouwlocaties bestaand</t>
  </si>
  <si>
    <t>oplevering</t>
  </si>
  <si>
    <t>nr nieuw</t>
  </si>
  <si>
    <t>bestaand</t>
  </si>
  <si>
    <t>termijn voorbereiding nuts</t>
  </si>
  <si>
    <t>termijn  voor oplevering</t>
  </si>
  <si>
    <t>bewaking plandata offerte</t>
  </si>
  <si>
    <t>,</t>
  </si>
  <si>
    <t>CVZ</t>
  </si>
  <si>
    <t>cvz</t>
  </si>
  <si>
    <t>verkoop</t>
  </si>
  <si>
    <t>huur</t>
  </si>
  <si>
    <t>huur / terugkeerder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</si>
</sst>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/mm/yyyy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/>
    <xf numFmtId="164" fontId="0" fillId="0" borderId="2" xfId="0" applyNumberFormat="1" applyFill="1" applyBorder="1" applyAlignment="1" applyProtection="1">
      <alignment horizontal="left" indent="1"/>
      <protection locked="0"/>
    </xf>
    <xf numFmtId="164" fontId="0" fillId="0" borderId="2" xfId="0" applyNumberFormat="1" applyBorder="1" applyAlignment="1">
      <alignment horizontal="left" indent="1"/>
    </xf>
    <xf numFmtId="165" fontId="0" fillId="0" borderId="2" xfId="0" applyNumberFormat="1" applyFill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4" xfId="0" applyBorder="1" applyAlignment="1">
      <alignment textRotation="90"/>
    </xf>
    <xf numFmtId="0" fontId="0" fillId="0" borderId="4" xfId="0" applyBorder="1" applyAlignment="1">
      <alignment horizontal="left" textRotation="90"/>
    </xf>
    <xf numFmtId="0" fontId="0" fillId="0" borderId="5" xfId="0" applyBorder="1" applyAlignment="1">
      <alignment horizontal="left" textRotation="90"/>
    </xf>
    <xf numFmtId="0" fontId="0" fillId="0" borderId="4" xfId="0" applyBorder="1" applyAlignment="1">
      <alignment horizontal="left" indent="1"/>
    </xf>
    <xf numFmtId="0" fontId="6" fillId="0" borderId="4" xfId="0" applyFont="1" applyBorder="1" applyAlignment="1">
      <alignment textRotation="90"/>
    </xf>
    <xf numFmtId="0" fontId="0" fillId="3" borderId="5" xfId="0" applyFill="1" applyBorder="1" applyAlignment="1">
      <alignment textRotation="9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9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left" inden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 indent="1"/>
      <protection locked="0"/>
    </xf>
    <xf numFmtId="0" fontId="5" fillId="0" borderId="8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4" xfId="0" applyFill="1" applyBorder="1" applyAlignment="1" applyProtection="1">
      <alignment horizontal="right" indent="1"/>
      <protection locked="0"/>
    </xf>
    <xf numFmtId="164" fontId="0" fillId="0" borderId="14" xfId="0" applyNumberFormat="1" applyBorder="1" applyAlignment="1">
      <alignment horizontal="left" indent="1"/>
    </xf>
    <xf numFmtId="0" fontId="0" fillId="0" borderId="14" xfId="0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righ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165" fontId="0" fillId="0" borderId="13" xfId="0" applyNumberFormat="1" applyFill="1" applyBorder="1" applyAlignment="1" applyProtection="1">
      <alignment horizontal="right" indent="1"/>
      <protection locked="0"/>
    </xf>
    <xf numFmtId="165" fontId="2" fillId="0" borderId="2" xfId="0" applyNumberFormat="1" applyFont="1" applyFill="1" applyBorder="1" applyAlignment="1" applyProtection="1">
      <alignment horizontal="right" indent="1"/>
      <protection locked="0"/>
    </xf>
    <xf numFmtId="165" fontId="2" fillId="0" borderId="14" xfId="0" applyNumberFormat="1" applyFont="1" applyFill="1" applyBorder="1" applyAlignment="1" applyProtection="1">
      <alignment horizontal="right" indent="1"/>
      <protection locked="0"/>
    </xf>
    <xf numFmtId="0" fontId="0" fillId="0" borderId="5" xfId="0" applyBorder="1" applyAlignment="1">
      <alignment horizontal="right" inden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/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center" textRotation="90"/>
    </xf>
    <xf numFmtId="0" fontId="0" fillId="0" borderId="3" xfId="0" applyBorder="1" applyAlignment="1">
      <alignment horizontal="left" wrapText="1" indent="1"/>
    </xf>
    <xf numFmtId="0" fontId="0" fillId="0" borderId="3" xfId="0" applyBorder="1" applyAlignment="1">
      <alignment horizontal="left" textRotation="90"/>
    </xf>
    <xf numFmtId="0" fontId="0" fillId="0" borderId="4" xfId="0" applyBorder="1" applyAlignment="1">
      <alignment horizontal="left" textRotation="90" wrapText="1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1" fontId="2" fillId="0" borderId="2" xfId="0" applyNumberFormat="1" applyFont="1" applyFill="1" applyBorder="1" applyAlignment="1" applyProtection="1">
      <alignment horizontal="right" indent="1"/>
      <protection locked="0"/>
    </xf>
    <xf numFmtId="1" fontId="2" fillId="0" borderId="14" xfId="0" applyNumberFormat="1" applyFont="1" applyFill="1" applyBorder="1" applyAlignment="1" applyProtection="1">
      <alignment horizontal="right" indent="1"/>
      <protection locked="0"/>
    </xf>
    <xf numFmtId="165" fontId="2" fillId="4" borderId="2" xfId="0" applyNumberFormat="1" applyFont="1" applyFill="1" applyBorder="1" applyAlignment="1" applyProtection="1">
      <alignment horizontal="right" indent="1"/>
      <protection locked="0"/>
    </xf>
    <xf numFmtId="165" fontId="2" fillId="5" borderId="2" xfId="0" applyNumberFormat="1" applyFont="1" applyFill="1" applyBorder="1" applyAlignment="1" applyProtection="1">
      <alignment horizontal="right" indent="1"/>
      <protection locked="0"/>
    </xf>
    <xf numFmtId="165" fontId="2" fillId="6" borderId="2" xfId="0" applyNumberFormat="1" applyFont="1" applyFill="1" applyBorder="1" applyAlignment="1" applyProtection="1">
      <alignment horizontal="right" indent="1"/>
      <protection locked="0"/>
    </xf>
    <xf numFmtId="164" fontId="0" fillId="7" borderId="2" xfId="0" applyNumberFormat="1" applyFill="1" applyBorder="1" applyAlignment="1" applyProtection="1">
      <alignment horizontal="left" indent="1"/>
      <protection locked="0"/>
    </xf>
    <xf numFmtId="165" fontId="0" fillId="8" borderId="2" xfId="0" applyNumberFormat="1" applyFill="1" applyBorder="1" applyAlignment="1" applyProtection="1">
      <alignment horizontal="right" indent="1"/>
      <protection locked="0"/>
    </xf>
    <xf numFmtId="0" fontId="2" fillId="0" borderId="14" xfId="0" applyFont="1" applyFill="1" applyBorder="1" applyAlignment="1" applyProtection="1">
      <alignment horizontal="left" indent="1"/>
      <protection locked="0"/>
    </xf>
    <xf numFmtId="164" fontId="0" fillId="10" borderId="2" xfId="0" applyNumberFormat="1" applyFill="1" applyBorder="1" applyAlignment="1" applyProtection="1">
      <alignment horizontal="left" indent="1"/>
      <protection locked="0"/>
    </xf>
    <xf numFmtId="165" fontId="0" fillId="9" borderId="2" xfId="0" applyNumberFormat="1" applyFill="1" applyBorder="1" applyAlignment="1" applyProtection="1">
      <alignment horizontal="right" indent="1"/>
      <protection locked="0"/>
    </xf>
    <xf numFmtId="1" fontId="8" fillId="0" borderId="2" xfId="0" applyNumberFormat="1" applyFont="1" applyFill="1" applyBorder="1" applyAlignment="1" applyProtection="1">
      <alignment horizontal="right" indent="1"/>
      <protection locked="0"/>
    </xf>
    <xf numFmtId="0" fontId="0" fillId="0" borderId="9" xfId="0" applyBorder="1" applyAlignment="1" applyProtection="1">
      <alignment horizontal="left"/>
      <protection locked="0"/>
    </xf>
    <xf numFmtId="165" fontId="0" fillId="11" borderId="2" xfId="0" applyNumberFormat="1" applyFill="1" applyBorder="1" applyAlignment="1" applyProtection="1">
      <alignment horizontal="right" indent="1"/>
      <protection locked="0"/>
    </xf>
    <xf numFmtId="164" fontId="0" fillId="12" borderId="2" xfId="0" applyNumberFormat="1" applyFill="1" applyBorder="1" applyAlignment="1" applyProtection="1">
      <alignment horizontal="left" indent="1"/>
      <protection locked="0"/>
    </xf>
    <xf numFmtId="165" fontId="2" fillId="13" borderId="2" xfId="0" applyNumberFormat="1" applyFont="1" applyFill="1" applyBorder="1" applyAlignment="1" applyProtection="1">
      <alignment horizontal="right" indent="1"/>
      <protection locked="0"/>
    </xf>
    <xf numFmtId="165" fontId="2" fillId="14" borderId="2" xfId="0" applyNumberFormat="1" applyFont="1" applyFill="1" applyBorder="1" applyAlignment="1" applyProtection="1">
      <alignment horizontal="right" indent="1"/>
      <protection locked="0"/>
    </xf>
    <xf numFmtId="0" fontId="0" fillId="0" borderId="1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2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Z37" sqref="Z37"/>
    </sheetView>
  </sheetViews>
  <sheetFormatPr defaultColWidth="12.5703125" defaultRowHeight="15" x14ac:dyDescent="0.25"/>
  <cols>
    <col min="1" max="1" width="1.7109375" customWidth="1"/>
    <col min="2" max="3" width="3.7109375" style="7" customWidth="1"/>
    <col min="4" max="4" width="6.7109375" customWidth="1"/>
    <col min="5" max="5" width="18.7109375" customWidth="1"/>
    <col min="6" max="6" width="27.7109375" hidden="1" customWidth="1"/>
    <col min="7" max="7" width="12.7109375" style="18" customWidth="1"/>
    <col min="8" max="8" width="6.7109375" style="6" customWidth="1"/>
    <col min="9" max="9" width="21.7109375" customWidth="1"/>
    <col min="10" max="10" width="27.7109375" hidden="1" customWidth="1"/>
    <col min="11" max="12" width="4.7109375" customWidth="1"/>
    <col min="13" max="13" width="1.7109375" customWidth="1"/>
    <col min="14" max="21" width="10.7109375" customWidth="1"/>
    <col min="22" max="22" width="12.7109375" style="5" customWidth="1"/>
    <col min="23" max="23" width="17.28515625" style="18" customWidth="1"/>
    <col min="24" max="24" width="8.7109375" style="7" customWidth="1"/>
    <col min="25" max="25" width="12.7109375" style="6" customWidth="1"/>
    <col min="26" max="26" width="24.7109375" style="14" customWidth="1"/>
    <col min="27" max="27" width="3.7109375" customWidth="1"/>
    <col min="276" max="276" width="0" hidden="1" customWidth="1"/>
    <col min="277" max="277" width="76.5703125" customWidth="1"/>
    <col min="278" max="279" width="24.42578125" customWidth="1"/>
    <col min="280" max="280" width="25.7109375" customWidth="1"/>
    <col min="281" max="281" width="25.85546875" customWidth="1"/>
    <col min="282" max="282" width="20.85546875" customWidth="1"/>
    <col min="532" max="532" width="0" hidden="1" customWidth="1"/>
    <col min="533" max="533" width="76.5703125" customWidth="1"/>
    <col min="534" max="535" width="24.42578125" customWidth="1"/>
    <col min="536" max="536" width="25.7109375" customWidth="1"/>
    <col min="537" max="537" width="25.85546875" customWidth="1"/>
    <col min="538" max="538" width="20.85546875" customWidth="1"/>
    <col min="788" max="788" width="0" hidden="1" customWidth="1"/>
    <col min="789" max="789" width="76.5703125" customWidth="1"/>
    <col min="790" max="791" width="24.42578125" customWidth="1"/>
    <col min="792" max="792" width="25.7109375" customWidth="1"/>
    <col min="793" max="793" width="25.85546875" customWidth="1"/>
    <col min="794" max="794" width="20.85546875" customWidth="1"/>
    <col min="1044" max="1044" width="0" hidden="1" customWidth="1"/>
    <col min="1045" max="1045" width="76.5703125" customWidth="1"/>
    <col min="1046" max="1047" width="24.42578125" customWidth="1"/>
    <col min="1048" max="1048" width="25.7109375" customWidth="1"/>
    <col min="1049" max="1049" width="25.85546875" customWidth="1"/>
    <col min="1050" max="1050" width="20.85546875" customWidth="1"/>
    <col min="1300" max="1300" width="0" hidden="1" customWidth="1"/>
    <col min="1301" max="1301" width="76.5703125" customWidth="1"/>
    <col min="1302" max="1303" width="24.42578125" customWidth="1"/>
    <col min="1304" max="1304" width="25.7109375" customWidth="1"/>
    <col min="1305" max="1305" width="25.85546875" customWidth="1"/>
    <col min="1306" max="1306" width="20.85546875" customWidth="1"/>
    <col min="1556" max="1556" width="0" hidden="1" customWidth="1"/>
    <col min="1557" max="1557" width="76.5703125" customWidth="1"/>
    <col min="1558" max="1559" width="24.42578125" customWidth="1"/>
    <col min="1560" max="1560" width="25.7109375" customWidth="1"/>
    <col min="1561" max="1561" width="25.85546875" customWidth="1"/>
    <col min="1562" max="1562" width="20.85546875" customWidth="1"/>
    <col min="1812" max="1812" width="0" hidden="1" customWidth="1"/>
    <col min="1813" max="1813" width="76.5703125" customWidth="1"/>
    <col min="1814" max="1815" width="24.42578125" customWidth="1"/>
    <col min="1816" max="1816" width="25.7109375" customWidth="1"/>
    <col min="1817" max="1817" width="25.85546875" customWidth="1"/>
    <col min="1818" max="1818" width="20.85546875" customWidth="1"/>
    <col min="2068" max="2068" width="0" hidden="1" customWidth="1"/>
    <col min="2069" max="2069" width="76.5703125" customWidth="1"/>
    <col min="2070" max="2071" width="24.42578125" customWidth="1"/>
    <col min="2072" max="2072" width="25.7109375" customWidth="1"/>
    <col min="2073" max="2073" width="25.85546875" customWidth="1"/>
    <col min="2074" max="2074" width="20.85546875" customWidth="1"/>
    <col min="2324" max="2324" width="0" hidden="1" customWidth="1"/>
    <col min="2325" max="2325" width="76.5703125" customWidth="1"/>
    <col min="2326" max="2327" width="24.42578125" customWidth="1"/>
    <col min="2328" max="2328" width="25.7109375" customWidth="1"/>
    <col min="2329" max="2329" width="25.85546875" customWidth="1"/>
    <col min="2330" max="2330" width="20.85546875" customWidth="1"/>
    <col min="2580" max="2580" width="0" hidden="1" customWidth="1"/>
    <col min="2581" max="2581" width="76.5703125" customWidth="1"/>
    <col min="2582" max="2583" width="24.42578125" customWidth="1"/>
    <col min="2584" max="2584" width="25.7109375" customWidth="1"/>
    <col min="2585" max="2585" width="25.85546875" customWidth="1"/>
    <col min="2586" max="2586" width="20.85546875" customWidth="1"/>
    <col min="2836" max="2836" width="0" hidden="1" customWidth="1"/>
    <col min="2837" max="2837" width="76.5703125" customWidth="1"/>
    <col min="2838" max="2839" width="24.42578125" customWidth="1"/>
    <col min="2840" max="2840" width="25.7109375" customWidth="1"/>
    <col min="2841" max="2841" width="25.85546875" customWidth="1"/>
    <col min="2842" max="2842" width="20.85546875" customWidth="1"/>
    <col min="3092" max="3092" width="0" hidden="1" customWidth="1"/>
    <col min="3093" max="3093" width="76.5703125" customWidth="1"/>
    <col min="3094" max="3095" width="24.42578125" customWidth="1"/>
    <col min="3096" max="3096" width="25.7109375" customWidth="1"/>
    <col min="3097" max="3097" width="25.85546875" customWidth="1"/>
    <col min="3098" max="3098" width="20.85546875" customWidth="1"/>
    <col min="3348" max="3348" width="0" hidden="1" customWidth="1"/>
    <col min="3349" max="3349" width="76.5703125" customWidth="1"/>
    <col min="3350" max="3351" width="24.42578125" customWidth="1"/>
    <col min="3352" max="3352" width="25.7109375" customWidth="1"/>
    <col min="3353" max="3353" width="25.85546875" customWidth="1"/>
    <col min="3354" max="3354" width="20.85546875" customWidth="1"/>
    <col min="3604" max="3604" width="0" hidden="1" customWidth="1"/>
    <col min="3605" max="3605" width="76.5703125" customWidth="1"/>
    <col min="3606" max="3607" width="24.42578125" customWidth="1"/>
    <col min="3608" max="3608" width="25.7109375" customWidth="1"/>
    <col min="3609" max="3609" width="25.85546875" customWidth="1"/>
    <col min="3610" max="3610" width="20.85546875" customWidth="1"/>
    <col min="3860" max="3860" width="0" hidden="1" customWidth="1"/>
    <col min="3861" max="3861" width="76.5703125" customWidth="1"/>
    <col min="3862" max="3863" width="24.42578125" customWidth="1"/>
    <col min="3864" max="3864" width="25.7109375" customWidth="1"/>
    <col min="3865" max="3865" width="25.85546875" customWidth="1"/>
    <col min="3866" max="3866" width="20.85546875" customWidth="1"/>
    <col min="4116" max="4116" width="0" hidden="1" customWidth="1"/>
    <col min="4117" max="4117" width="76.5703125" customWidth="1"/>
    <col min="4118" max="4119" width="24.42578125" customWidth="1"/>
    <col min="4120" max="4120" width="25.7109375" customWidth="1"/>
    <col min="4121" max="4121" width="25.85546875" customWidth="1"/>
    <col min="4122" max="4122" width="20.85546875" customWidth="1"/>
    <col min="4372" max="4372" width="0" hidden="1" customWidth="1"/>
    <col min="4373" max="4373" width="76.5703125" customWidth="1"/>
    <col min="4374" max="4375" width="24.42578125" customWidth="1"/>
    <col min="4376" max="4376" width="25.7109375" customWidth="1"/>
    <col min="4377" max="4377" width="25.85546875" customWidth="1"/>
    <col min="4378" max="4378" width="20.85546875" customWidth="1"/>
    <col min="4628" max="4628" width="0" hidden="1" customWidth="1"/>
    <col min="4629" max="4629" width="76.5703125" customWidth="1"/>
    <col min="4630" max="4631" width="24.42578125" customWidth="1"/>
    <col min="4632" max="4632" width="25.7109375" customWidth="1"/>
    <col min="4633" max="4633" width="25.85546875" customWidth="1"/>
    <col min="4634" max="4634" width="20.85546875" customWidth="1"/>
    <col min="4884" max="4884" width="0" hidden="1" customWidth="1"/>
    <col min="4885" max="4885" width="76.5703125" customWidth="1"/>
    <col min="4886" max="4887" width="24.42578125" customWidth="1"/>
    <col min="4888" max="4888" width="25.7109375" customWidth="1"/>
    <col min="4889" max="4889" width="25.85546875" customWidth="1"/>
    <col min="4890" max="4890" width="20.85546875" customWidth="1"/>
    <col min="5140" max="5140" width="0" hidden="1" customWidth="1"/>
    <col min="5141" max="5141" width="76.5703125" customWidth="1"/>
    <col min="5142" max="5143" width="24.42578125" customWidth="1"/>
    <col min="5144" max="5144" width="25.7109375" customWidth="1"/>
    <col min="5145" max="5145" width="25.85546875" customWidth="1"/>
    <col min="5146" max="5146" width="20.85546875" customWidth="1"/>
    <col min="5396" max="5396" width="0" hidden="1" customWidth="1"/>
    <col min="5397" max="5397" width="76.5703125" customWidth="1"/>
    <col min="5398" max="5399" width="24.42578125" customWidth="1"/>
    <col min="5400" max="5400" width="25.7109375" customWidth="1"/>
    <col min="5401" max="5401" width="25.85546875" customWidth="1"/>
    <col min="5402" max="5402" width="20.85546875" customWidth="1"/>
    <col min="5652" max="5652" width="0" hidden="1" customWidth="1"/>
    <col min="5653" max="5653" width="76.5703125" customWidth="1"/>
    <col min="5654" max="5655" width="24.42578125" customWidth="1"/>
    <col min="5656" max="5656" width="25.7109375" customWidth="1"/>
    <col min="5657" max="5657" width="25.85546875" customWidth="1"/>
    <col min="5658" max="5658" width="20.85546875" customWidth="1"/>
    <col min="5908" max="5908" width="0" hidden="1" customWidth="1"/>
    <col min="5909" max="5909" width="76.5703125" customWidth="1"/>
    <col min="5910" max="5911" width="24.42578125" customWidth="1"/>
    <col min="5912" max="5912" width="25.7109375" customWidth="1"/>
    <col min="5913" max="5913" width="25.85546875" customWidth="1"/>
    <col min="5914" max="5914" width="20.85546875" customWidth="1"/>
    <col min="6164" max="6164" width="0" hidden="1" customWidth="1"/>
    <col min="6165" max="6165" width="76.5703125" customWidth="1"/>
    <col min="6166" max="6167" width="24.42578125" customWidth="1"/>
    <col min="6168" max="6168" width="25.7109375" customWidth="1"/>
    <col min="6169" max="6169" width="25.85546875" customWidth="1"/>
    <col min="6170" max="6170" width="20.85546875" customWidth="1"/>
    <col min="6420" max="6420" width="0" hidden="1" customWidth="1"/>
    <col min="6421" max="6421" width="76.5703125" customWidth="1"/>
    <col min="6422" max="6423" width="24.42578125" customWidth="1"/>
    <col min="6424" max="6424" width="25.7109375" customWidth="1"/>
    <col min="6425" max="6425" width="25.85546875" customWidth="1"/>
    <col min="6426" max="6426" width="20.85546875" customWidth="1"/>
    <col min="6676" max="6676" width="0" hidden="1" customWidth="1"/>
    <col min="6677" max="6677" width="76.5703125" customWidth="1"/>
    <col min="6678" max="6679" width="24.42578125" customWidth="1"/>
    <col min="6680" max="6680" width="25.7109375" customWidth="1"/>
    <col min="6681" max="6681" width="25.85546875" customWidth="1"/>
    <col min="6682" max="6682" width="20.85546875" customWidth="1"/>
    <col min="6932" max="6932" width="0" hidden="1" customWidth="1"/>
    <col min="6933" max="6933" width="76.5703125" customWidth="1"/>
    <col min="6934" max="6935" width="24.42578125" customWidth="1"/>
    <col min="6936" max="6936" width="25.7109375" customWidth="1"/>
    <col min="6937" max="6937" width="25.85546875" customWidth="1"/>
    <col min="6938" max="6938" width="20.85546875" customWidth="1"/>
    <col min="7188" max="7188" width="0" hidden="1" customWidth="1"/>
    <col min="7189" max="7189" width="76.5703125" customWidth="1"/>
    <col min="7190" max="7191" width="24.42578125" customWidth="1"/>
    <col min="7192" max="7192" width="25.7109375" customWidth="1"/>
    <col min="7193" max="7193" width="25.85546875" customWidth="1"/>
    <col min="7194" max="7194" width="20.85546875" customWidth="1"/>
    <col min="7444" max="7444" width="0" hidden="1" customWidth="1"/>
    <col min="7445" max="7445" width="76.5703125" customWidth="1"/>
    <col min="7446" max="7447" width="24.42578125" customWidth="1"/>
    <col min="7448" max="7448" width="25.7109375" customWidth="1"/>
    <col min="7449" max="7449" width="25.85546875" customWidth="1"/>
    <col min="7450" max="7450" width="20.85546875" customWidth="1"/>
    <col min="7700" max="7700" width="0" hidden="1" customWidth="1"/>
    <col min="7701" max="7701" width="76.5703125" customWidth="1"/>
    <col min="7702" max="7703" width="24.42578125" customWidth="1"/>
    <col min="7704" max="7704" width="25.7109375" customWidth="1"/>
    <col min="7705" max="7705" width="25.85546875" customWidth="1"/>
    <col min="7706" max="7706" width="20.85546875" customWidth="1"/>
    <col min="7956" max="7956" width="0" hidden="1" customWidth="1"/>
    <col min="7957" max="7957" width="76.5703125" customWidth="1"/>
    <col min="7958" max="7959" width="24.42578125" customWidth="1"/>
    <col min="7960" max="7960" width="25.7109375" customWidth="1"/>
    <col min="7961" max="7961" width="25.85546875" customWidth="1"/>
    <col min="7962" max="7962" width="20.85546875" customWidth="1"/>
    <col min="8212" max="8212" width="0" hidden="1" customWidth="1"/>
    <col min="8213" max="8213" width="76.5703125" customWidth="1"/>
    <col min="8214" max="8215" width="24.42578125" customWidth="1"/>
    <col min="8216" max="8216" width="25.7109375" customWidth="1"/>
    <col min="8217" max="8217" width="25.85546875" customWidth="1"/>
    <col min="8218" max="8218" width="20.85546875" customWidth="1"/>
    <col min="8468" max="8468" width="0" hidden="1" customWidth="1"/>
    <col min="8469" max="8469" width="76.5703125" customWidth="1"/>
    <col min="8470" max="8471" width="24.42578125" customWidth="1"/>
    <col min="8472" max="8472" width="25.7109375" customWidth="1"/>
    <col min="8473" max="8473" width="25.85546875" customWidth="1"/>
    <col min="8474" max="8474" width="20.85546875" customWidth="1"/>
    <col min="8724" max="8724" width="0" hidden="1" customWidth="1"/>
    <col min="8725" max="8725" width="76.5703125" customWidth="1"/>
    <col min="8726" max="8727" width="24.42578125" customWidth="1"/>
    <col min="8728" max="8728" width="25.7109375" customWidth="1"/>
    <col min="8729" max="8729" width="25.85546875" customWidth="1"/>
    <col min="8730" max="8730" width="20.85546875" customWidth="1"/>
    <col min="8980" max="8980" width="0" hidden="1" customWidth="1"/>
    <col min="8981" max="8981" width="76.5703125" customWidth="1"/>
    <col min="8982" max="8983" width="24.42578125" customWidth="1"/>
    <col min="8984" max="8984" width="25.7109375" customWidth="1"/>
    <col min="8985" max="8985" width="25.85546875" customWidth="1"/>
    <col min="8986" max="8986" width="20.85546875" customWidth="1"/>
    <col min="9236" max="9236" width="0" hidden="1" customWidth="1"/>
    <col min="9237" max="9237" width="76.5703125" customWidth="1"/>
    <col min="9238" max="9239" width="24.42578125" customWidth="1"/>
    <col min="9240" max="9240" width="25.7109375" customWidth="1"/>
    <col min="9241" max="9241" width="25.85546875" customWidth="1"/>
    <col min="9242" max="9242" width="20.85546875" customWidth="1"/>
    <col min="9492" max="9492" width="0" hidden="1" customWidth="1"/>
    <col min="9493" max="9493" width="76.5703125" customWidth="1"/>
    <col min="9494" max="9495" width="24.42578125" customWidth="1"/>
    <col min="9496" max="9496" width="25.7109375" customWidth="1"/>
    <col min="9497" max="9497" width="25.85546875" customWidth="1"/>
    <col min="9498" max="9498" width="20.85546875" customWidth="1"/>
    <col min="9748" max="9748" width="0" hidden="1" customWidth="1"/>
    <col min="9749" max="9749" width="76.5703125" customWidth="1"/>
    <col min="9750" max="9751" width="24.42578125" customWidth="1"/>
    <col min="9752" max="9752" width="25.7109375" customWidth="1"/>
    <col min="9753" max="9753" width="25.85546875" customWidth="1"/>
    <col min="9754" max="9754" width="20.85546875" customWidth="1"/>
    <col min="10004" max="10004" width="0" hidden="1" customWidth="1"/>
    <col min="10005" max="10005" width="76.5703125" customWidth="1"/>
    <col min="10006" max="10007" width="24.42578125" customWidth="1"/>
    <col min="10008" max="10008" width="25.7109375" customWidth="1"/>
    <col min="10009" max="10009" width="25.85546875" customWidth="1"/>
    <col min="10010" max="10010" width="20.85546875" customWidth="1"/>
    <col min="10260" max="10260" width="0" hidden="1" customWidth="1"/>
    <col min="10261" max="10261" width="76.5703125" customWidth="1"/>
    <col min="10262" max="10263" width="24.42578125" customWidth="1"/>
    <col min="10264" max="10264" width="25.7109375" customWidth="1"/>
    <col min="10265" max="10265" width="25.85546875" customWidth="1"/>
    <col min="10266" max="10266" width="20.85546875" customWidth="1"/>
    <col min="10516" max="10516" width="0" hidden="1" customWidth="1"/>
    <col min="10517" max="10517" width="76.5703125" customWidth="1"/>
    <col min="10518" max="10519" width="24.42578125" customWidth="1"/>
    <col min="10520" max="10520" width="25.7109375" customWidth="1"/>
    <col min="10521" max="10521" width="25.85546875" customWidth="1"/>
    <col min="10522" max="10522" width="20.85546875" customWidth="1"/>
    <col min="10772" max="10772" width="0" hidden="1" customWidth="1"/>
    <col min="10773" max="10773" width="76.5703125" customWidth="1"/>
    <col min="10774" max="10775" width="24.42578125" customWidth="1"/>
    <col min="10776" max="10776" width="25.7109375" customWidth="1"/>
    <col min="10777" max="10777" width="25.85546875" customWidth="1"/>
    <col min="10778" max="10778" width="20.85546875" customWidth="1"/>
    <col min="11028" max="11028" width="0" hidden="1" customWidth="1"/>
    <col min="11029" max="11029" width="76.5703125" customWidth="1"/>
    <col min="11030" max="11031" width="24.42578125" customWidth="1"/>
    <col min="11032" max="11032" width="25.7109375" customWidth="1"/>
    <col min="11033" max="11033" width="25.85546875" customWidth="1"/>
    <col min="11034" max="11034" width="20.85546875" customWidth="1"/>
    <col min="11284" max="11284" width="0" hidden="1" customWidth="1"/>
    <col min="11285" max="11285" width="76.5703125" customWidth="1"/>
    <col min="11286" max="11287" width="24.42578125" customWidth="1"/>
    <col min="11288" max="11288" width="25.7109375" customWidth="1"/>
    <col min="11289" max="11289" width="25.85546875" customWidth="1"/>
    <col min="11290" max="11290" width="20.85546875" customWidth="1"/>
    <col min="11540" max="11540" width="0" hidden="1" customWidth="1"/>
    <col min="11541" max="11541" width="76.5703125" customWidth="1"/>
    <col min="11542" max="11543" width="24.42578125" customWidth="1"/>
    <col min="11544" max="11544" width="25.7109375" customWidth="1"/>
    <col min="11545" max="11545" width="25.85546875" customWidth="1"/>
    <col min="11546" max="11546" width="20.85546875" customWidth="1"/>
    <col min="11796" max="11796" width="0" hidden="1" customWidth="1"/>
    <col min="11797" max="11797" width="76.5703125" customWidth="1"/>
    <col min="11798" max="11799" width="24.42578125" customWidth="1"/>
    <col min="11800" max="11800" width="25.7109375" customWidth="1"/>
    <col min="11801" max="11801" width="25.85546875" customWidth="1"/>
    <col min="11802" max="11802" width="20.85546875" customWidth="1"/>
    <col min="12052" max="12052" width="0" hidden="1" customWidth="1"/>
    <col min="12053" max="12053" width="76.5703125" customWidth="1"/>
    <col min="12054" max="12055" width="24.42578125" customWidth="1"/>
    <col min="12056" max="12056" width="25.7109375" customWidth="1"/>
    <col min="12057" max="12057" width="25.85546875" customWidth="1"/>
    <col min="12058" max="12058" width="20.85546875" customWidth="1"/>
    <col min="12308" max="12308" width="0" hidden="1" customWidth="1"/>
    <col min="12309" max="12309" width="76.5703125" customWidth="1"/>
    <col min="12310" max="12311" width="24.42578125" customWidth="1"/>
    <col min="12312" max="12312" width="25.7109375" customWidth="1"/>
    <col min="12313" max="12313" width="25.85546875" customWidth="1"/>
    <col min="12314" max="12314" width="20.85546875" customWidth="1"/>
    <col min="12564" max="12564" width="0" hidden="1" customWidth="1"/>
    <col min="12565" max="12565" width="76.5703125" customWidth="1"/>
    <col min="12566" max="12567" width="24.42578125" customWidth="1"/>
    <col min="12568" max="12568" width="25.7109375" customWidth="1"/>
    <col min="12569" max="12569" width="25.85546875" customWidth="1"/>
    <col min="12570" max="12570" width="20.85546875" customWidth="1"/>
    <col min="12820" max="12820" width="0" hidden="1" customWidth="1"/>
    <col min="12821" max="12821" width="76.5703125" customWidth="1"/>
    <col min="12822" max="12823" width="24.42578125" customWidth="1"/>
    <col min="12824" max="12824" width="25.7109375" customWidth="1"/>
    <col min="12825" max="12825" width="25.85546875" customWidth="1"/>
    <col min="12826" max="12826" width="20.85546875" customWidth="1"/>
    <col min="13076" max="13076" width="0" hidden="1" customWidth="1"/>
    <col min="13077" max="13077" width="76.5703125" customWidth="1"/>
    <col min="13078" max="13079" width="24.42578125" customWidth="1"/>
    <col min="13080" max="13080" width="25.7109375" customWidth="1"/>
    <col min="13081" max="13081" width="25.85546875" customWidth="1"/>
    <col min="13082" max="13082" width="20.85546875" customWidth="1"/>
    <col min="13332" max="13332" width="0" hidden="1" customWidth="1"/>
    <col min="13333" max="13333" width="76.5703125" customWidth="1"/>
    <col min="13334" max="13335" width="24.42578125" customWidth="1"/>
    <col min="13336" max="13336" width="25.7109375" customWidth="1"/>
    <col min="13337" max="13337" width="25.85546875" customWidth="1"/>
    <col min="13338" max="13338" width="20.85546875" customWidth="1"/>
    <col min="13588" max="13588" width="0" hidden="1" customWidth="1"/>
    <col min="13589" max="13589" width="76.5703125" customWidth="1"/>
    <col min="13590" max="13591" width="24.42578125" customWidth="1"/>
    <col min="13592" max="13592" width="25.7109375" customWidth="1"/>
    <col min="13593" max="13593" width="25.85546875" customWidth="1"/>
    <col min="13594" max="13594" width="20.85546875" customWidth="1"/>
    <col min="13844" max="13844" width="0" hidden="1" customWidth="1"/>
    <col min="13845" max="13845" width="76.5703125" customWidth="1"/>
    <col min="13846" max="13847" width="24.42578125" customWidth="1"/>
    <col min="13848" max="13848" width="25.7109375" customWidth="1"/>
    <col min="13849" max="13849" width="25.85546875" customWidth="1"/>
    <col min="13850" max="13850" width="20.85546875" customWidth="1"/>
    <col min="14100" max="14100" width="0" hidden="1" customWidth="1"/>
    <col min="14101" max="14101" width="76.5703125" customWidth="1"/>
    <col min="14102" max="14103" width="24.42578125" customWidth="1"/>
    <col min="14104" max="14104" width="25.7109375" customWidth="1"/>
    <col min="14105" max="14105" width="25.85546875" customWidth="1"/>
    <col min="14106" max="14106" width="20.85546875" customWidth="1"/>
    <col min="14356" max="14356" width="0" hidden="1" customWidth="1"/>
    <col min="14357" max="14357" width="76.5703125" customWidth="1"/>
    <col min="14358" max="14359" width="24.42578125" customWidth="1"/>
    <col min="14360" max="14360" width="25.7109375" customWidth="1"/>
    <col min="14361" max="14361" width="25.85546875" customWidth="1"/>
    <col min="14362" max="14362" width="20.85546875" customWidth="1"/>
    <col min="14612" max="14612" width="0" hidden="1" customWidth="1"/>
    <col min="14613" max="14613" width="76.5703125" customWidth="1"/>
    <col min="14614" max="14615" width="24.42578125" customWidth="1"/>
    <col min="14616" max="14616" width="25.7109375" customWidth="1"/>
    <col min="14617" max="14617" width="25.85546875" customWidth="1"/>
    <col min="14618" max="14618" width="20.85546875" customWidth="1"/>
    <col min="14868" max="14868" width="0" hidden="1" customWidth="1"/>
    <col min="14869" max="14869" width="76.5703125" customWidth="1"/>
    <col min="14870" max="14871" width="24.42578125" customWidth="1"/>
    <col min="14872" max="14872" width="25.7109375" customWidth="1"/>
    <col min="14873" max="14873" width="25.85546875" customWidth="1"/>
    <col min="14874" max="14874" width="20.85546875" customWidth="1"/>
    <col min="15124" max="15124" width="0" hidden="1" customWidth="1"/>
    <col min="15125" max="15125" width="76.5703125" customWidth="1"/>
    <col min="15126" max="15127" width="24.42578125" customWidth="1"/>
    <col min="15128" max="15128" width="25.7109375" customWidth="1"/>
    <col min="15129" max="15129" width="25.85546875" customWidth="1"/>
    <col min="15130" max="15130" width="20.85546875" customWidth="1"/>
    <col min="15380" max="15380" width="0" hidden="1" customWidth="1"/>
    <col min="15381" max="15381" width="76.5703125" customWidth="1"/>
    <col min="15382" max="15383" width="24.42578125" customWidth="1"/>
    <col min="15384" max="15384" width="25.7109375" customWidth="1"/>
    <col min="15385" max="15385" width="25.85546875" customWidth="1"/>
    <col min="15386" max="15386" width="20.85546875" customWidth="1"/>
    <col min="15636" max="15636" width="0" hidden="1" customWidth="1"/>
    <col min="15637" max="15637" width="76.5703125" customWidth="1"/>
    <col min="15638" max="15639" width="24.42578125" customWidth="1"/>
    <col min="15640" max="15640" width="25.7109375" customWidth="1"/>
    <col min="15641" max="15641" width="25.85546875" customWidth="1"/>
    <col min="15642" max="15642" width="20.85546875" customWidth="1"/>
    <col min="15892" max="15892" width="0" hidden="1" customWidth="1"/>
    <col min="15893" max="15893" width="76.5703125" customWidth="1"/>
    <col min="15894" max="15895" width="24.42578125" customWidth="1"/>
    <col min="15896" max="15896" width="25.7109375" customWidth="1"/>
    <col min="15897" max="15897" width="25.85546875" customWidth="1"/>
    <col min="15898" max="15898" width="20.85546875" customWidth="1"/>
    <col min="16148" max="16148" width="0" hidden="1" customWidth="1"/>
    <col min="16149" max="16149" width="76.5703125" customWidth="1"/>
    <col min="16150" max="16151" width="24.42578125" customWidth="1"/>
    <col min="16152" max="16152" width="25.7109375" customWidth="1"/>
    <col min="16153" max="16153" width="25.85546875" customWidth="1"/>
    <col min="16154" max="16154" width="20.85546875" customWidth="1"/>
  </cols>
  <sheetData>
    <row r="1" spans="1:27" ht="22.5" customHeight="1" x14ac:dyDescent="0.25">
      <c r="B1" s="76" t="s">
        <v>341</v>
      </c>
      <c r="C1" s="24"/>
      <c r="D1" s="75"/>
      <c r="E1" s="75"/>
      <c r="F1" s="75"/>
      <c r="G1" s="24"/>
      <c r="H1" s="71"/>
      <c r="I1" s="76" t="s">
        <v>342</v>
      </c>
      <c r="J1" s="73"/>
      <c r="K1" s="73"/>
      <c r="L1" s="74"/>
      <c r="N1" s="76" t="s">
        <v>348</v>
      </c>
      <c r="O1" s="73"/>
      <c r="P1" s="73"/>
      <c r="Q1" s="73"/>
      <c r="R1" s="73"/>
      <c r="S1" s="74"/>
      <c r="T1" s="73"/>
      <c r="U1" s="73"/>
      <c r="V1" s="76" t="s">
        <v>343</v>
      </c>
      <c r="W1" s="24"/>
      <c r="X1" s="72"/>
      <c r="Y1" s="71"/>
    </row>
    <row r="2" spans="1:27" s="4" customFormat="1" ht="90" customHeight="1" x14ac:dyDescent="0.25">
      <c r="B2" s="19" t="s">
        <v>250</v>
      </c>
      <c r="C2" s="20" t="s">
        <v>309</v>
      </c>
      <c r="D2" s="20" t="s">
        <v>319</v>
      </c>
      <c r="E2" s="24" t="s">
        <v>300</v>
      </c>
      <c r="F2" s="21" t="s">
        <v>301</v>
      </c>
      <c r="G2" s="24" t="s">
        <v>344</v>
      </c>
      <c r="H2" s="23" t="s">
        <v>263</v>
      </c>
      <c r="I2" s="78" t="s">
        <v>262</v>
      </c>
      <c r="J2" s="21" t="s">
        <v>256</v>
      </c>
      <c r="K2" s="20" t="s">
        <v>261</v>
      </c>
      <c r="L2" s="77" t="s">
        <v>257</v>
      </c>
      <c r="N2" s="79" t="s">
        <v>264</v>
      </c>
      <c r="O2" s="22" t="s">
        <v>307</v>
      </c>
      <c r="P2" s="80" t="s">
        <v>308</v>
      </c>
      <c r="Q2" s="22" t="s">
        <v>260</v>
      </c>
      <c r="R2" s="22" t="s">
        <v>259</v>
      </c>
      <c r="S2" s="23" t="s">
        <v>258</v>
      </c>
      <c r="T2" s="80" t="s">
        <v>346</v>
      </c>
      <c r="U2" s="80" t="s">
        <v>347</v>
      </c>
      <c r="V2" s="79" t="s">
        <v>249</v>
      </c>
      <c r="W2" s="24" t="s">
        <v>252</v>
      </c>
      <c r="X2" s="20" t="s">
        <v>253</v>
      </c>
      <c r="Y2" s="71" t="s">
        <v>254</v>
      </c>
      <c r="Z2" s="25" t="s">
        <v>251</v>
      </c>
      <c r="AA2" s="26"/>
    </row>
    <row r="3" spans="1:27" s="2" customFormat="1" ht="15.75" x14ac:dyDescent="0.25">
      <c r="A3" s="27"/>
      <c r="B3" s="28"/>
      <c r="C3" s="29"/>
      <c r="D3" s="30"/>
      <c r="E3" s="38"/>
      <c r="F3" s="39" t="s">
        <v>248</v>
      </c>
      <c r="G3" s="44" t="s">
        <v>296</v>
      </c>
      <c r="H3" s="45"/>
      <c r="I3" s="61" t="s">
        <v>340</v>
      </c>
      <c r="J3" s="62" t="s">
        <v>255</v>
      </c>
      <c r="K3" s="62"/>
      <c r="L3" s="63"/>
      <c r="M3" s="1"/>
      <c r="N3" s="68" t="s">
        <v>295</v>
      </c>
      <c r="O3" s="68" t="s">
        <v>295</v>
      </c>
      <c r="P3" s="68" t="s">
        <v>295</v>
      </c>
      <c r="Q3" s="68" t="s">
        <v>295</v>
      </c>
      <c r="R3" s="68" t="s">
        <v>295</v>
      </c>
      <c r="S3" s="68" t="s">
        <v>295</v>
      </c>
      <c r="T3" s="68" t="s">
        <v>294</v>
      </c>
      <c r="U3" s="68"/>
      <c r="V3" s="51"/>
      <c r="W3" s="52" t="s">
        <v>295</v>
      </c>
      <c r="X3" s="53" t="s">
        <v>294</v>
      </c>
      <c r="Y3" s="54" t="s">
        <v>295</v>
      </c>
      <c r="Z3" s="55"/>
      <c r="AA3" s="3"/>
    </row>
    <row r="4" spans="1:27" s="2" customFormat="1" ht="15.75" x14ac:dyDescent="0.25">
      <c r="A4" s="27"/>
      <c r="B4" s="31"/>
      <c r="C4" s="32"/>
      <c r="D4" s="10" t="s">
        <v>287</v>
      </c>
      <c r="E4" s="40" t="s">
        <v>0</v>
      </c>
      <c r="F4" s="11" t="s">
        <v>1</v>
      </c>
      <c r="G4" s="46">
        <v>173</v>
      </c>
      <c r="H4" s="47" t="s">
        <v>298</v>
      </c>
      <c r="I4" s="40" t="s">
        <v>3</v>
      </c>
      <c r="J4" s="13" t="s">
        <v>2</v>
      </c>
      <c r="K4" s="13" t="s">
        <v>291</v>
      </c>
      <c r="L4" s="64" t="s">
        <v>265</v>
      </c>
      <c r="M4" s="12"/>
      <c r="N4" s="69">
        <f>O4</f>
        <v>42424</v>
      </c>
      <c r="O4" s="69">
        <f>W4-U4</f>
        <v>42424</v>
      </c>
      <c r="P4" s="69">
        <f>Q4</f>
        <v>42333</v>
      </c>
      <c r="Q4" s="69">
        <f>R4</f>
        <v>42333</v>
      </c>
      <c r="R4" s="69">
        <f>S4</f>
        <v>42333</v>
      </c>
      <c r="S4" s="69">
        <f>W4-U4-T4</f>
        <v>42333</v>
      </c>
      <c r="T4" s="83">
        <f>13*7</f>
        <v>91</v>
      </c>
      <c r="U4" s="83">
        <f>6*7</f>
        <v>42</v>
      </c>
      <c r="V4" s="9" t="s">
        <v>299</v>
      </c>
      <c r="W4" s="15">
        <f>W5+14+21</f>
        <v>42466</v>
      </c>
      <c r="X4" s="8">
        <v>14</v>
      </c>
      <c r="Y4" s="17">
        <f>W4+X4</f>
        <v>42480</v>
      </c>
      <c r="Z4" s="99" t="s">
        <v>319</v>
      </c>
      <c r="AA4" s="3"/>
    </row>
    <row r="5" spans="1:27" s="2" customFormat="1" ht="15.75" x14ac:dyDescent="0.25">
      <c r="A5" s="27"/>
      <c r="B5" s="31"/>
      <c r="C5" s="32"/>
      <c r="D5" s="10" t="s">
        <v>288</v>
      </c>
      <c r="E5" s="40" t="s">
        <v>0</v>
      </c>
      <c r="F5" s="11" t="s">
        <v>4</v>
      </c>
      <c r="G5" s="46">
        <v>175</v>
      </c>
      <c r="H5" s="47" t="s">
        <v>298</v>
      </c>
      <c r="I5" s="40" t="s">
        <v>6</v>
      </c>
      <c r="J5" s="13" t="s">
        <v>5</v>
      </c>
      <c r="K5" s="13" t="s">
        <v>267</v>
      </c>
      <c r="L5" s="64" t="s">
        <v>265</v>
      </c>
      <c r="M5" s="12"/>
      <c r="N5" s="69">
        <f t="shared" ref="N5:N67" si="0">O5</f>
        <v>42389</v>
      </c>
      <c r="O5" s="69">
        <f t="shared" ref="O5:O58" si="1">W5-U5</f>
        <v>42389</v>
      </c>
      <c r="P5" s="69">
        <f t="shared" ref="P5:R5" si="2">Q5</f>
        <v>42298</v>
      </c>
      <c r="Q5" s="69">
        <f t="shared" si="2"/>
        <v>42298</v>
      </c>
      <c r="R5" s="69">
        <f t="shared" si="2"/>
        <v>42298</v>
      </c>
      <c r="S5" s="69">
        <f t="shared" ref="S5:S8" si="3">W5-U5-T5</f>
        <v>42298</v>
      </c>
      <c r="T5" s="83">
        <f t="shared" ref="T5:T57" si="4">13*7</f>
        <v>91</v>
      </c>
      <c r="U5" s="83">
        <f t="shared" ref="U5:U58" si="5">6*7</f>
        <v>42</v>
      </c>
      <c r="V5" s="9" t="s">
        <v>299</v>
      </c>
      <c r="W5" s="15">
        <f>W9</f>
        <v>42431</v>
      </c>
      <c r="X5" s="8">
        <v>14</v>
      </c>
      <c r="Y5" s="17">
        <f t="shared" ref="Y5:Y67" si="6">W5+X5</f>
        <v>42445</v>
      </c>
      <c r="Z5" s="99" t="s">
        <v>352</v>
      </c>
      <c r="AA5" s="3"/>
    </row>
    <row r="6" spans="1:27" s="2" customFormat="1" ht="15.75" x14ac:dyDescent="0.25">
      <c r="A6" s="27"/>
      <c r="B6" s="31" t="s">
        <v>289</v>
      </c>
      <c r="C6" s="32"/>
      <c r="D6" s="10"/>
      <c r="E6" s="40" t="s">
        <v>0</v>
      </c>
      <c r="F6" s="11" t="s">
        <v>7</v>
      </c>
      <c r="G6" s="46">
        <v>177</v>
      </c>
      <c r="H6" s="47">
        <v>1</v>
      </c>
      <c r="I6" s="40" t="s">
        <v>9</v>
      </c>
      <c r="J6" s="13" t="s">
        <v>8</v>
      </c>
      <c r="K6" s="13" t="s">
        <v>267</v>
      </c>
      <c r="L6" s="64" t="s">
        <v>265</v>
      </c>
      <c r="M6" s="12"/>
      <c r="N6" s="69">
        <f t="shared" si="0"/>
        <v>42389</v>
      </c>
      <c r="O6" s="69">
        <f t="shared" si="1"/>
        <v>42389</v>
      </c>
      <c r="P6" s="69">
        <f t="shared" ref="P6:R6" si="7">Q6</f>
        <v>42298</v>
      </c>
      <c r="Q6" s="69">
        <f t="shared" si="7"/>
        <v>42298</v>
      </c>
      <c r="R6" s="69">
        <f t="shared" si="7"/>
        <v>42298</v>
      </c>
      <c r="S6" s="69">
        <f t="shared" si="3"/>
        <v>42298</v>
      </c>
      <c r="T6" s="83">
        <f t="shared" si="4"/>
        <v>91</v>
      </c>
      <c r="U6" s="83">
        <f t="shared" si="5"/>
        <v>42</v>
      </c>
      <c r="V6" s="9" t="s">
        <v>299</v>
      </c>
      <c r="W6" s="15">
        <f>W5</f>
        <v>42431</v>
      </c>
      <c r="X6" s="8">
        <v>14</v>
      </c>
      <c r="Y6" s="17">
        <f t="shared" si="6"/>
        <v>42445</v>
      </c>
      <c r="Z6" s="99" t="s">
        <v>352</v>
      </c>
      <c r="AA6" s="3"/>
    </row>
    <row r="7" spans="1:27" s="2" customFormat="1" ht="15.75" x14ac:dyDescent="0.25">
      <c r="A7" s="27"/>
      <c r="B7" s="31" t="s">
        <v>289</v>
      </c>
      <c r="C7" s="32"/>
      <c r="D7" s="10"/>
      <c r="E7" s="40" t="s">
        <v>0</v>
      </c>
      <c r="F7" s="11" t="s">
        <v>10</v>
      </c>
      <c r="G7" s="46">
        <v>179</v>
      </c>
      <c r="H7" s="47">
        <v>2</v>
      </c>
      <c r="I7" s="40" t="s">
        <v>12</v>
      </c>
      <c r="J7" s="13" t="s">
        <v>11</v>
      </c>
      <c r="K7" s="13" t="s">
        <v>267</v>
      </c>
      <c r="L7" s="64" t="s">
        <v>265</v>
      </c>
      <c r="M7" s="12"/>
      <c r="N7" s="69">
        <f t="shared" si="0"/>
        <v>42389</v>
      </c>
      <c r="O7" s="69">
        <f t="shared" si="1"/>
        <v>42389</v>
      </c>
      <c r="P7" s="69">
        <f t="shared" ref="P7:R7" si="8">Q7</f>
        <v>42298</v>
      </c>
      <c r="Q7" s="69">
        <f t="shared" si="8"/>
        <v>42298</v>
      </c>
      <c r="R7" s="69">
        <f t="shared" si="8"/>
        <v>42298</v>
      </c>
      <c r="S7" s="69">
        <f t="shared" si="3"/>
        <v>42298</v>
      </c>
      <c r="T7" s="83">
        <f t="shared" si="4"/>
        <v>91</v>
      </c>
      <c r="U7" s="83">
        <f t="shared" si="5"/>
        <v>42</v>
      </c>
      <c r="V7" s="9" t="s">
        <v>299</v>
      </c>
      <c r="W7" s="15">
        <f>W6</f>
        <v>42431</v>
      </c>
      <c r="X7" s="8">
        <v>14</v>
      </c>
      <c r="Y7" s="17">
        <f t="shared" si="6"/>
        <v>42445</v>
      </c>
      <c r="Z7" s="99" t="s">
        <v>352</v>
      </c>
      <c r="AA7" s="3"/>
    </row>
    <row r="8" spans="1:27" s="2" customFormat="1" ht="15.75" x14ac:dyDescent="0.25">
      <c r="A8" s="27"/>
      <c r="B8" s="31" t="s">
        <v>289</v>
      </c>
      <c r="C8" s="32"/>
      <c r="D8" s="10"/>
      <c r="E8" s="40" t="s">
        <v>0</v>
      </c>
      <c r="F8" s="11" t="s">
        <v>13</v>
      </c>
      <c r="G8" s="46">
        <v>181</v>
      </c>
      <c r="H8" s="47" t="s">
        <v>297</v>
      </c>
      <c r="I8" s="40" t="s">
        <v>15</v>
      </c>
      <c r="J8" s="13" t="s">
        <v>14</v>
      </c>
      <c r="K8" s="13" t="s">
        <v>267</v>
      </c>
      <c r="L8" s="64" t="s">
        <v>265</v>
      </c>
      <c r="M8" s="12"/>
      <c r="N8" s="69">
        <f t="shared" si="0"/>
        <v>42389</v>
      </c>
      <c r="O8" s="69">
        <f t="shared" si="1"/>
        <v>42389</v>
      </c>
      <c r="P8" s="69">
        <f t="shared" ref="P8:R8" si="9">Q8</f>
        <v>42298</v>
      </c>
      <c r="Q8" s="69">
        <f t="shared" si="9"/>
        <v>42298</v>
      </c>
      <c r="R8" s="69">
        <f t="shared" si="9"/>
        <v>42298</v>
      </c>
      <c r="S8" s="69">
        <f t="shared" si="3"/>
        <v>42298</v>
      </c>
      <c r="T8" s="83">
        <f t="shared" si="4"/>
        <v>91</v>
      </c>
      <c r="U8" s="83">
        <f t="shared" si="5"/>
        <v>42</v>
      </c>
      <c r="V8" s="9" t="s">
        <v>299</v>
      </c>
      <c r="W8" s="15">
        <f>W7</f>
        <v>42431</v>
      </c>
      <c r="X8" s="8">
        <v>14</v>
      </c>
      <c r="Y8" s="17">
        <f t="shared" si="6"/>
        <v>42445</v>
      </c>
      <c r="Z8" s="99" t="s">
        <v>352</v>
      </c>
      <c r="AA8" s="3"/>
    </row>
    <row r="9" spans="1:27" s="2" customFormat="1" ht="15.75" x14ac:dyDescent="0.25">
      <c r="A9" s="27"/>
      <c r="B9" s="31"/>
      <c r="C9" s="32" t="s">
        <v>310</v>
      </c>
      <c r="D9" s="10"/>
      <c r="E9" s="40" t="s">
        <v>0</v>
      </c>
      <c r="F9" s="11"/>
      <c r="G9" s="46" t="s">
        <v>315</v>
      </c>
      <c r="H9" s="47"/>
      <c r="I9" s="40">
        <v>175</v>
      </c>
      <c r="J9" s="13"/>
      <c r="K9" s="13"/>
      <c r="L9" s="64"/>
      <c r="M9" s="12"/>
      <c r="N9" s="69">
        <f t="shared" si="0"/>
        <v>42389</v>
      </c>
      <c r="O9" s="69">
        <f t="shared" si="1"/>
        <v>42389</v>
      </c>
      <c r="P9" s="69"/>
      <c r="Q9" s="69"/>
      <c r="R9" s="69"/>
      <c r="S9" s="69"/>
      <c r="T9" s="83"/>
      <c r="U9" s="83">
        <f t="shared" si="5"/>
        <v>42</v>
      </c>
      <c r="V9" s="9" t="s">
        <v>299</v>
      </c>
      <c r="W9" s="15">
        <f>W15+7</f>
        <v>42431</v>
      </c>
      <c r="X9" s="8">
        <v>14</v>
      </c>
      <c r="Y9" s="17">
        <f t="shared" si="6"/>
        <v>42445</v>
      </c>
      <c r="Z9" s="99" t="s">
        <v>352</v>
      </c>
      <c r="AA9" s="3"/>
    </row>
    <row r="10" spans="1:27" s="2" customFormat="1" ht="15.75" x14ac:dyDescent="0.25">
      <c r="A10" s="27"/>
      <c r="B10" s="31" t="s">
        <v>289</v>
      </c>
      <c r="C10" s="32"/>
      <c r="D10" s="10"/>
      <c r="E10" s="40" t="s">
        <v>0</v>
      </c>
      <c r="F10" s="11" t="s">
        <v>16</v>
      </c>
      <c r="G10" s="46">
        <v>183</v>
      </c>
      <c r="H10" s="47">
        <v>1</v>
      </c>
      <c r="I10" s="40" t="s">
        <v>18</v>
      </c>
      <c r="J10" s="13" t="s">
        <v>17</v>
      </c>
      <c r="K10" s="13" t="s">
        <v>267</v>
      </c>
      <c r="L10" s="64" t="s">
        <v>265</v>
      </c>
      <c r="M10" s="12"/>
      <c r="N10" s="69">
        <f t="shared" si="0"/>
        <v>42375</v>
      </c>
      <c r="O10" s="69">
        <f t="shared" si="1"/>
        <v>42375</v>
      </c>
      <c r="P10" s="69">
        <f t="shared" ref="P10:R10" si="10">Q10</f>
        <v>42284</v>
      </c>
      <c r="Q10" s="69">
        <f t="shared" si="10"/>
        <v>42284</v>
      </c>
      <c r="R10" s="69">
        <f t="shared" si="10"/>
        <v>42284</v>
      </c>
      <c r="S10" s="69">
        <f t="shared" ref="S10:S36" si="11">W10-U10-T10</f>
        <v>42284</v>
      </c>
      <c r="T10" s="83">
        <f t="shared" si="4"/>
        <v>91</v>
      </c>
      <c r="U10" s="83">
        <f t="shared" si="5"/>
        <v>42</v>
      </c>
      <c r="V10" s="9" t="s">
        <v>299</v>
      </c>
      <c r="W10" s="15">
        <v>42417</v>
      </c>
      <c r="X10" s="8">
        <v>14</v>
      </c>
      <c r="Y10" s="17">
        <f t="shared" si="6"/>
        <v>42431</v>
      </c>
      <c r="Z10" s="99" t="s">
        <v>354</v>
      </c>
      <c r="AA10" s="3"/>
    </row>
    <row r="11" spans="1:27" s="2" customFormat="1" ht="15.75" x14ac:dyDescent="0.25">
      <c r="A11" s="27"/>
      <c r="B11" s="31" t="s">
        <v>289</v>
      </c>
      <c r="C11" s="32"/>
      <c r="D11" s="10"/>
      <c r="E11" s="40" t="s">
        <v>0</v>
      </c>
      <c r="F11" s="11" t="s">
        <v>19</v>
      </c>
      <c r="G11" s="46">
        <v>185</v>
      </c>
      <c r="H11" s="47">
        <v>2</v>
      </c>
      <c r="I11" s="40" t="s">
        <v>21</v>
      </c>
      <c r="J11" s="13" t="s">
        <v>20</v>
      </c>
      <c r="K11" s="13" t="s">
        <v>267</v>
      </c>
      <c r="L11" s="64" t="s">
        <v>265</v>
      </c>
      <c r="M11" s="12"/>
      <c r="N11" s="69">
        <f t="shared" si="0"/>
        <v>42375</v>
      </c>
      <c r="O11" s="69">
        <f t="shared" si="1"/>
        <v>42375</v>
      </c>
      <c r="P11" s="69">
        <f t="shared" ref="P11:R11" si="12">Q11</f>
        <v>42284</v>
      </c>
      <c r="Q11" s="69">
        <f t="shared" si="12"/>
        <v>42284</v>
      </c>
      <c r="R11" s="69">
        <f t="shared" si="12"/>
        <v>42284</v>
      </c>
      <c r="S11" s="69">
        <f t="shared" si="11"/>
        <v>42284</v>
      </c>
      <c r="T11" s="83">
        <f t="shared" si="4"/>
        <v>91</v>
      </c>
      <c r="U11" s="83">
        <f t="shared" si="5"/>
        <v>42</v>
      </c>
      <c r="V11" s="9" t="s">
        <v>299</v>
      </c>
      <c r="W11" s="15">
        <f>W12</f>
        <v>42417</v>
      </c>
      <c r="X11" s="8">
        <v>14</v>
      </c>
      <c r="Y11" s="17">
        <f t="shared" si="6"/>
        <v>42431</v>
      </c>
      <c r="Z11" s="99" t="s">
        <v>353</v>
      </c>
      <c r="AA11" s="3"/>
    </row>
    <row r="12" spans="1:27" s="2" customFormat="1" ht="15.75" x14ac:dyDescent="0.25">
      <c r="A12" s="27"/>
      <c r="B12" s="31" t="s">
        <v>289</v>
      </c>
      <c r="C12" s="32"/>
      <c r="D12" s="10"/>
      <c r="E12" s="40" t="s">
        <v>0</v>
      </c>
      <c r="F12" s="11" t="s">
        <v>22</v>
      </c>
      <c r="G12" s="46">
        <v>187</v>
      </c>
      <c r="H12" s="47">
        <v>3</v>
      </c>
      <c r="I12" s="40" t="s">
        <v>24</v>
      </c>
      <c r="J12" s="13" t="s">
        <v>23</v>
      </c>
      <c r="K12" s="13" t="s">
        <v>267</v>
      </c>
      <c r="L12" s="64" t="s">
        <v>265</v>
      </c>
      <c r="M12" s="12"/>
      <c r="N12" s="69">
        <f t="shared" si="0"/>
        <v>42375</v>
      </c>
      <c r="O12" s="69">
        <f t="shared" si="1"/>
        <v>42375</v>
      </c>
      <c r="P12" s="69">
        <f t="shared" ref="P12:R12" si="13">Q12</f>
        <v>42284</v>
      </c>
      <c r="Q12" s="69">
        <f t="shared" si="13"/>
        <v>42284</v>
      </c>
      <c r="R12" s="69">
        <f t="shared" si="13"/>
        <v>42284</v>
      </c>
      <c r="S12" s="69">
        <f t="shared" si="11"/>
        <v>42284</v>
      </c>
      <c r="T12" s="83">
        <f t="shared" si="4"/>
        <v>91</v>
      </c>
      <c r="U12" s="83">
        <f t="shared" si="5"/>
        <v>42</v>
      </c>
      <c r="V12" s="9" t="s">
        <v>299</v>
      </c>
      <c r="W12" s="15">
        <f>W13</f>
        <v>42417</v>
      </c>
      <c r="X12" s="8">
        <v>14</v>
      </c>
      <c r="Y12" s="17">
        <f t="shared" si="6"/>
        <v>42431</v>
      </c>
      <c r="Z12" s="99" t="s">
        <v>353</v>
      </c>
      <c r="AA12" s="3"/>
    </row>
    <row r="13" spans="1:27" s="2" customFormat="1" ht="15.75" x14ac:dyDescent="0.25">
      <c r="A13" s="27"/>
      <c r="B13" s="31" t="s">
        <v>289</v>
      </c>
      <c r="C13" s="32"/>
      <c r="D13" s="10"/>
      <c r="E13" s="40" t="s">
        <v>0</v>
      </c>
      <c r="F13" s="11" t="s">
        <v>25</v>
      </c>
      <c r="G13" s="46">
        <v>189</v>
      </c>
      <c r="H13" s="47">
        <v>4</v>
      </c>
      <c r="I13" s="40" t="s">
        <v>27</v>
      </c>
      <c r="J13" s="13" t="s">
        <v>26</v>
      </c>
      <c r="K13" s="13" t="s">
        <v>267</v>
      </c>
      <c r="L13" s="64" t="s">
        <v>265</v>
      </c>
      <c r="M13" s="12"/>
      <c r="N13" s="69">
        <f t="shared" si="0"/>
        <v>42375</v>
      </c>
      <c r="O13" s="69">
        <f t="shared" si="1"/>
        <v>42375</v>
      </c>
      <c r="P13" s="69">
        <f t="shared" ref="P13:R13" si="14">Q13</f>
        <v>42284</v>
      </c>
      <c r="Q13" s="69">
        <f t="shared" si="14"/>
        <v>42284</v>
      </c>
      <c r="R13" s="69">
        <f t="shared" si="14"/>
        <v>42284</v>
      </c>
      <c r="S13" s="69">
        <f t="shared" si="11"/>
        <v>42284</v>
      </c>
      <c r="T13" s="83">
        <f t="shared" si="4"/>
        <v>91</v>
      </c>
      <c r="U13" s="83">
        <f t="shared" si="5"/>
        <v>42</v>
      </c>
      <c r="V13" s="9" t="s">
        <v>299</v>
      </c>
      <c r="W13" s="15">
        <f>W14</f>
        <v>42417</v>
      </c>
      <c r="X13" s="8">
        <v>14</v>
      </c>
      <c r="Y13" s="17">
        <f t="shared" si="6"/>
        <v>42431</v>
      </c>
      <c r="Z13" s="99" t="s">
        <v>354</v>
      </c>
      <c r="AA13" s="3"/>
    </row>
    <row r="14" spans="1:27" s="2" customFormat="1" ht="15.75" x14ac:dyDescent="0.25">
      <c r="A14" s="27"/>
      <c r="B14" s="31"/>
      <c r="C14" s="32" t="s">
        <v>310</v>
      </c>
      <c r="D14" s="10"/>
      <c r="E14" s="40" t="s">
        <v>0</v>
      </c>
      <c r="F14" s="11"/>
      <c r="G14" s="46" t="s">
        <v>315</v>
      </c>
      <c r="H14" s="47"/>
      <c r="I14" s="40" t="s">
        <v>311</v>
      </c>
      <c r="J14" s="13"/>
      <c r="K14" s="13"/>
      <c r="L14" s="64"/>
      <c r="M14" s="12"/>
      <c r="N14" s="69">
        <f t="shared" si="0"/>
        <v>42375</v>
      </c>
      <c r="O14" s="69">
        <f t="shared" si="1"/>
        <v>42375</v>
      </c>
      <c r="P14" s="69"/>
      <c r="Q14" s="69"/>
      <c r="R14" s="69"/>
      <c r="S14" s="69"/>
      <c r="T14" s="83"/>
      <c r="U14" s="83">
        <f t="shared" si="5"/>
        <v>42</v>
      </c>
      <c r="V14" s="9" t="s">
        <v>299</v>
      </c>
      <c r="W14" s="15">
        <f>W22+7</f>
        <v>42417</v>
      </c>
      <c r="X14" s="8">
        <v>14</v>
      </c>
      <c r="Y14" s="17">
        <f t="shared" si="6"/>
        <v>42431</v>
      </c>
      <c r="Z14" s="99" t="s">
        <v>353</v>
      </c>
      <c r="AA14" s="3"/>
    </row>
    <row r="15" spans="1:27" s="2" customFormat="1" ht="15.75" x14ac:dyDescent="0.25">
      <c r="A15" s="27"/>
      <c r="B15" s="31"/>
      <c r="C15" s="32"/>
      <c r="D15" s="10" t="s">
        <v>288</v>
      </c>
      <c r="E15" s="40" t="s">
        <v>0</v>
      </c>
      <c r="F15" s="11" t="s">
        <v>28</v>
      </c>
      <c r="G15" s="46">
        <v>191</v>
      </c>
      <c r="H15" s="47" t="s">
        <v>298</v>
      </c>
      <c r="I15" s="40" t="s">
        <v>30</v>
      </c>
      <c r="J15" s="13" t="s">
        <v>29</v>
      </c>
      <c r="K15" s="13" t="s">
        <v>267</v>
      </c>
      <c r="L15" s="64" t="s">
        <v>265</v>
      </c>
      <c r="M15" s="12"/>
      <c r="N15" s="69">
        <f t="shared" si="0"/>
        <v>42382</v>
      </c>
      <c r="O15" s="69">
        <f t="shared" si="1"/>
        <v>42382</v>
      </c>
      <c r="P15" s="69">
        <f t="shared" ref="P15:R15" si="15">Q15</f>
        <v>42291</v>
      </c>
      <c r="Q15" s="69">
        <f t="shared" si="15"/>
        <v>42291</v>
      </c>
      <c r="R15" s="69">
        <f t="shared" si="15"/>
        <v>42291</v>
      </c>
      <c r="S15" s="69">
        <f t="shared" si="11"/>
        <v>42291</v>
      </c>
      <c r="T15" s="83">
        <f t="shared" si="4"/>
        <v>91</v>
      </c>
      <c r="U15" s="83">
        <f t="shared" si="5"/>
        <v>42</v>
      </c>
      <c r="V15" s="9" t="s">
        <v>299</v>
      </c>
      <c r="W15" s="15">
        <f>W14+7</f>
        <v>42424</v>
      </c>
      <c r="X15" s="8">
        <v>14</v>
      </c>
      <c r="Y15" s="17">
        <f t="shared" si="6"/>
        <v>42438</v>
      </c>
      <c r="Z15" s="99" t="s">
        <v>319</v>
      </c>
      <c r="AA15" s="3"/>
    </row>
    <row r="16" spans="1:27" s="2" customFormat="1" ht="15.75" x14ac:dyDescent="0.25">
      <c r="A16" s="27"/>
      <c r="B16" s="31"/>
      <c r="C16" s="32"/>
      <c r="D16" s="10" t="s">
        <v>288</v>
      </c>
      <c r="E16" s="40" t="s">
        <v>0</v>
      </c>
      <c r="F16" s="11" t="s">
        <v>31</v>
      </c>
      <c r="G16" s="46">
        <v>193</v>
      </c>
      <c r="H16" s="47" t="s">
        <v>298</v>
      </c>
      <c r="I16" s="40" t="s">
        <v>33</v>
      </c>
      <c r="J16" s="13" t="s">
        <v>32</v>
      </c>
      <c r="K16" s="13" t="s">
        <v>267</v>
      </c>
      <c r="L16" s="64" t="s">
        <v>265</v>
      </c>
      <c r="M16" s="12"/>
      <c r="N16" s="69">
        <f t="shared" si="0"/>
        <v>42382</v>
      </c>
      <c r="O16" s="69">
        <f t="shared" si="1"/>
        <v>42382</v>
      </c>
      <c r="P16" s="69">
        <f t="shared" ref="P16:R16" si="16">Q16</f>
        <v>42291</v>
      </c>
      <c r="Q16" s="69">
        <f t="shared" si="16"/>
        <v>42291</v>
      </c>
      <c r="R16" s="69">
        <f t="shared" si="16"/>
        <v>42291</v>
      </c>
      <c r="S16" s="69">
        <f t="shared" si="11"/>
        <v>42291</v>
      </c>
      <c r="T16" s="83">
        <f t="shared" si="4"/>
        <v>91</v>
      </c>
      <c r="U16" s="83">
        <f t="shared" si="5"/>
        <v>42</v>
      </c>
      <c r="V16" s="9" t="s">
        <v>299</v>
      </c>
      <c r="W16" s="15">
        <f>W15</f>
        <v>42424</v>
      </c>
      <c r="X16" s="8">
        <v>14</v>
      </c>
      <c r="Y16" s="17">
        <f t="shared" si="6"/>
        <v>42438</v>
      </c>
      <c r="Z16" s="99" t="s">
        <v>319</v>
      </c>
      <c r="AA16" s="3"/>
    </row>
    <row r="17" spans="1:27" s="2" customFormat="1" ht="15.75" x14ac:dyDescent="0.25">
      <c r="A17" s="27"/>
      <c r="B17" s="31" t="s">
        <v>289</v>
      </c>
      <c r="C17" s="32"/>
      <c r="D17" s="10"/>
      <c r="E17" s="40" t="s">
        <v>0</v>
      </c>
      <c r="F17" s="11" t="s">
        <v>34</v>
      </c>
      <c r="G17" s="46">
        <v>195</v>
      </c>
      <c r="H17" s="47">
        <v>1</v>
      </c>
      <c r="I17" s="40" t="s">
        <v>36</v>
      </c>
      <c r="J17" s="13" t="s">
        <v>35</v>
      </c>
      <c r="K17" s="13" t="s">
        <v>267</v>
      </c>
      <c r="L17" s="64" t="s">
        <v>265</v>
      </c>
      <c r="M17" s="12"/>
      <c r="N17" s="69">
        <f t="shared" si="0"/>
        <v>42361</v>
      </c>
      <c r="O17" s="69">
        <f t="shared" si="1"/>
        <v>42361</v>
      </c>
      <c r="P17" s="69">
        <f t="shared" ref="P17:R17" si="17">Q17</f>
        <v>42270</v>
      </c>
      <c r="Q17" s="69">
        <f t="shared" si="17"/>
        <v>42270</v>
      </c>
      <c r="R17" s="69">
        <f t="shared" si="17"/>
        <v>42270</v>
      </c>
      <c r="S17" s="69">
        <f t="shared" si="11"/>
        <v>42270</v>
      </c>
      <c r="T17" s="83">
        <f t="shared" si="4"/>
        <v>91</v>
      </c>
      <c r="U17" s="83">
        <f t="shared" si="5"/>
        <v>42</v>
      </c>
      <c r="V17" s="9" t="s">
        <v>299</v>
      </c>
      <c r="W17" s="15">
        <v>42403</v>
      </c>
      <c r="X17" s="8">
        <v>14</v>
      </c>
      <c r="Y17" s="17">
        <f t="shared" si="6"/>
        <v>42417</v>
      </c>
      <c r="Z17" s="99" t="s">
        <v>354</v>
      </c>
      <c r="AA17" s="3"/>
    </row>
    <row r="18" spans="1:27" s="2" customFormat="1" ht="15.75" x14ac:dyDescent="0.25">
      <c r="A18" s="27"/>
      <c r="B18" s="31" t="s">
        <v>289</v>
      </c>
      <c r="C18" s="32"/>
      <c r="D18" s="10"/>
      <c r="E18" s="40" t="s">
        <v>0</v>
      </c>
      <c r="F18" s="11" t="s">
        <v>37</v>
      </c>
      <c r="G18" s="46">
        <v>197</v>
      </c>
      <c r="H18" s="47">
        <v>2</v>
      </c>
      <c r="I18" s="40" t="s">
        <v>39</v>
      </c>
      <c r="J18" s="13" t="s">
        <v>38</v>
      </c>
      <c r="K18" s="13" t="s">
        <v>267</v>
      </c>
      <c r="L18" s="64" t="s">
        <v>265</v>
      </c>
      <c r="M18" s="12"/>
      <c r="N18" s="69">
        <f t="shared" si="0"/>
        <v>42361</v>
      </c>
      <c r="O18" s="69">
        <f t="shared" si="1"/>
        <v>42361</v>
      </c>
      <c r="P18" s="69">
        <f t="shared" ref="P18:R18" si="18">Q18</f>
        <v>42270</v>
      </c>
      <c r="Q18" s="69">
        <f t="shared" si="18"/>
        <v>42270</v>
      </c>
      <c r="R18" s="69">
        <f t="shared" si="18"/>
        <v>42270</v>
      </c>
      <c r="S18" s="69">
        <f t="shared" si="11"/>
        <v>42270</v>
      </c>
      <c r="T18" s="83">
        <f t="shared" si="4"/>
        <v>91</v>
      </c>
      <c r="U18" s="83">
        <f t="shared" si="5"/>
        <v>42</v>
      </c>
      <c r="V18" s="9" t="s">
        <v>299</v>
      </c>
      <c r="W18" s="15">
        <f>W17</f>
        <v>42403</v>
      </c>
      <c r="X18" s="8">
        <v>14</v>
      </c>
      <c r="Y18" s="17">
        <f t="shared" si="6"/>
        <v>42417</v>
      </c>
      <c r="Z18" s="99" t="s">
        <v>353</v>
      </c>
      <c r="AA18" s="3"/>
    </row>
    <row r="19" spans="1:27" s="2" customFormat="1" ht="15.75" x14ac:dyDescent="0.25">
      <c r="A19" s="27"/>
      <c r="B19" s="31" t="s">
        <v>289</v>
      </c>
      <c r="C19" s="32"/>
      <c r="D19" s="10"/>
      <c r="E19" s="40" t="s">
        <v>0</v>
      </c>
      <c r="F19" s="11" t="s">
        <v>40</v>
      </c>
      <c r="G19" s="46">
        <v>199</v>
      </c>
      <c r="H19" s="47">
        <v>3</v>
      </c>
      <c r="I19" s="40" t="s">
        <v>42</v>
      </c>
      <c r="J19" s="13" t="s">
        <v>41</v>
      </c>
      <c r="K19" s="13" t="s">
        <v>267</v>
      </c>
      <c r="L19" s="64" t="s">
        <v>265</v>
      </c>
      <c r="M19" s="12"/>
      <c r="N19" s="69">
        <f t="shared" si="0"/>
        <v>42361</v>
      </c>
      <c r="O19" s="69">
        <f t="shared" si="1"/>
        <v>42361</v>
      </c>
      <c r="P19" s="69">
        <f t="shared" ref="P19:R19" si="19">Q19</f>
        <v>42270</v>
      </c>
      <c r="Q19" s="69">
        <f t="shared" si="19"/>
        <v>42270</v>
      </c>
      <c r="R19" s="69">
        <f t="shared" si="19"/>
        <v>42270</v>
      </c>
      <c r="S19" s="69">
        <f t="shared" si="11"/>
        <v>42270</v>
      </c>
      <c r="T19" s="83">
        <f t="shared" si="4"/>
        <v>91</v>
      </c>
      <c r="U19" s="83">
        <f t="shared" si="5"/>
        <v>42</v>
      </c>
      <c r="V19" s="9" t="s">
        <v>299</v>
      </c>
      <c r="W19" s="15">
        <f>W18</f>
        <v>42403</v>
      </c>
      <c r="X19" s="8">
        <v>14</v>
      </c>
      <c r="Y19" s="17">
        <f t="shared" si="6"/>
        <v>42417</v>
      </c>
      <c r="Z19" s="99" t="s">
        <v>354</v>
      </c>
      <c r="AA19" s="3"/>
    </row>
    <row r="20" spans="1:27" s="2" customFormat="1" ht="15.75" x14ac:dyDescent="0.25">
      <c r="A20" s="27"/>
      <c r="B20" s="31" t="s">
        <v>289</v>
      </c>
      <c r="C20" s="32"/>
      <c r="D20" s="10"/>
      <c r="E20" s="40" t="s">
        <v>0</v>
      </c>
      <c r="F20" s="11" t="s">
        <v>43</v>
      </c>
      <c r="G20" s="46">
        <v>201</v>
      </c>
      <c r="H20" s="47">
        <v>4</v>
      </c>
      <c r="I20" s="40" t="s">
        <v>45</v>
      </c>
      <c r="J20" s="13" t="s">
        <v>44</v>
      </c>
      <c r="K20" s="13" t="s">
        <v>267</v>
      </c>
      <c r="L20" s="64" t="s">
        <v>265</v>
      </c>
      <c r="M20" s="12"/>
      <c r="N20" s="69">
        <f t="shared" si="0"/>
        <v>42361</v>
      </c>
      <c r="O20" s="69">
        <f t="shared" si="1"/>
        <v>42361</v>
      </c>
      <c r="P20" s="69">
        <f t="shared" ref="P20:R20" si="20">Q20</f>
        <v>42270</v>
      </c>
      <c r="Q20" s="69">
        <f t="shared" si="20"/>
        <v>42270</v>
      </c>
      <c r="R20" s="69">
        <f t="shared" si="20"/>
        <v>42270</v>
      </c>
      <c r="S20" s="69">
        <f t="shared" si="11"/>
        <v>42270</v>
      </c>
      <c r="T20" s="83">
        <f t="shared" si="4"/>
        <v>91</v>
      </c>
      <c r="U20" s="83">
        <f t="shared" si="5"/>
        <v>42</v>
      </c>
      <c r="V20" s="9" t="s">
        <v>299</v>
      </c>
      <c r="W20" s="15">
        <v>42403</v>
      </c>
      <c r="X20" s="8">
        <v>14</v>
      </c>
      <c r="Y20" s="17">
        <f t="shared" si="6"/>
        <v>42417</v>
      </c>
      <c r="Z20" s="99" t="s">
        <v>353</v>
      </c>
      <c r="AA20" s="3"/>
    </row>
    <row r="21" spans="1:27" s="2" customFormat="1" ht="15.75" x14ac:dyDescent="0.25">
      <c r="A21" s="27"/>
      <c r="B21" s="31"/>
      <c r="C21" s="32" t="s">
        <v>310</v>
      </c>
      <c r="D21" s="10"/>
      <c r="E21" s="40" t="s">
        <v>0</v>
      </c>
      <c r="F21" s="11"/>
      <c r="G21" s="46" t="s">
        <v>315</v>
      </c>
      <c r="H21" s="47"/>
      <c r="I21" s="40" t="s">
        <v>312</v>
      </c>
      <c r="J21" s="13"/>
      <c r="K21" s="13"/>
      <c r="L21" s="64"/>
      <c r="M21" s="12"/>
      <c r="N21" s="69">
        <f t="shared" si="0"/>
        <v>42361</v>
      </c>
      <c r="O21" s="69">
        <f t="shared" si="1"/>
        <v>42361</v>
      </c>
      <c r="P21" s="69"/>
      <c r="Q21" s="69"/>
      <c r="R21" s="69"/>
      <c r="S21" s="69"/>
      <c r="T21" s="83"/>
      <c r="U21" s="83">
        <f t="shared" si="5"/>
        <v>42</v>
      </c>
      <c r="V21" s="9" t="s">
        <v>299</v>
      </c>
      <c r="W21" s="15">
        <v>42403</v>
      </c>
      <c r="X21" s="8">
        <v>14</v>
      </c>
      <c r="Y21" s="17">
        <f t="shared" si="6"/>
        <v>42417</v>
      </c>
      <c r="Z21" s="99" t="s">
        <v>353</v>
      </c>
      <c r="AA21" s="3"/>
    </row>
    <row r="22" spans="1:27" s="2" customFormat="1" ht="15.75" x14ac:dyDescent="0.25">
      <c r="A22" s="27"/>
      <c r="B22" s="31"/>
      <c r="C22" s="32"/>
      <c r="D22" s="10" t="s">
        <v>288</v>
      </c>
      <c r="E22" s="40" t="s">
        <v>0</v>
      </c>
      <c r="F22" s="11" t="s">
        <v>46</v>
      </c>
      <c r="G22" s="46">
        <v>203</v>
      </c>
      <c r="H22" s="47" t="s">
        <v>298</v>
      </c>
      <c r="I22" s="40" t="s">
        <v>48</v>
      </c>
      <c r="J22" s="13" t="s">
        <v>47</v>
      </c>
      <c r="K22" s="13" t="s">
        <v>267</v>
      </c>
      <c r="L22" s="64" t="s">
        <v>265</v>
      </c>
      <c r="M22" s="12"/>
      <c r="N22" s="69">
        <f t="shared" si="0"/>
        <v>42368</v>
      </c>
      <c r="O22" s="69">
        <f t="shared" si="1"/>
        <v>42368</v>
      </c>
      <c r="P22" s="69">
        <f t="shared" ref="P22:R22" si="21">Q22</f>
        <v>42277</v>
      </c>
      <c r="Q22" s="69">
        <f t="shared" si="21"/>
        <v>42277</v>
      </c>
      <c r="R22" s="69">
        <f t="shared" si="21"/>
        <v>42277</v>
      </c>
      <c r="S22" s="69">
        <f t="shared" si="11"/>
        <v>42277</v>
      </c>
      <c r="T22" s="83">
        <f t="shared" si="4"/>
        <v>91</v>
      </c>
      <c r="U22" s="83">
        <f t="shared" si="5"/>
        <v>42</v>
      </c>
      <c r="V22" s="9" t="s">
        <v>299</v>
      </c>
      <c r="W22" s="15">
        <v>42410</v>
      </c>
      <c r="X22" s="8">
        <v>14</v>
      </c>
      <c r="Y22" s="17">
        <f t="shared" si="6"/>
        <v>42424</v>
      </c>
      <c r="Z22" s="99" t="s">
        <v>319</v>
      </c>
      <c r="AA22" s="3"/>
    </row>
    <row r="23" spans="1:27" s="2" customFormat="1" ht="15.75" x14ac:dyDescent="0.25">
      <c r="A23" s="27"/>
      <c r="B23" s="31"/>
      <c r="C23" s="32"/>
      <c r="D23" s="10" t="s">
        <v>288</v>
      </c>
      <c r="E23" s="40" t="s">
        <v>0</v>
      </c>
      <c r="F23" s="11" t="s">
        <v>49</v>
      </c>
      <c r="G23" s="46">
        <v>205</v>
      </c>
      <c r="H23" s="47" t="s">
        <v>298</v>
      </c>
      <c r="I23" s="40" t="s">
        <v>51</v>
      </c>
      <c r="J23" s="13" t="s">
        <v>50</v>
      </c>
      <c r="K23" s="13" t="s">
        <v>266</v>
      </c>
      <c r="L23" s="64" t="s">
        <v>265</v>
      </c>
      <c r="M23" s="12"/>
      <c r="N23" s="97">
        <f t="shared" si="0"/>
        <v>42368</v>
      </c>
      <c r="O23" s="97">
        <f t="shared" si="1"/>
        <v>42368</v>
      </c>
      <c r="P23" s="98">
        <f t="shared" ref="P23:R23" si="22">Q23</f>
        <v>42277</v>
      </c>
      <c r="Q23" s="98">
        <f t="shared" si="22"/>
        <v>42277</v>
      </c>
      <c r="R23" s="98">
        <f t="shared" si="22"/>
        <v>42277</v>
      </c>
      <c r="S23" s="98">
        <f t="shared" si="11"/>
        <v>42277</v>
      </c>
      <c r="T23" s="83">
        <f t="shared" si="4"/>
        <v>91</v>
      </c>
      <c r="U23" s="83">
        <f t="shared" si="5"/>
        <v>42</v>
      </c>
      <c r="V23" s="9" t="s">
        <v>299</v>
      </c>
      <c r="W23" s="96">
        <v>42410</v>
      </c>
      <c r="X23" s="8">
        <v>14</v>
      </c>
      <c r="Y23" s="95">
        <f t="shared" si="6"/>
        <v>42424</v>
      </c>
      <c r="Z23" s="99" t="s">
        <v>319</v>
      </c>
      <c r="AA23" s="3"/>
    </row>
    <row r="24" spans="1:27" s="2" customFormat="1" ht="15.75" x14ac:dyDescent="0.25">
      <c r="A24" s="27"/>
      <c r="B24" s="31" t="s">
        <v>289</v>
      </c>
      <c r="C24" s="32"/>
      <c r="D24" s="10"/>
      <c r="E24" s="40" t="s">
        <v>0</v>
      </c>
      <c r="F24" s="11" t="s">
        <v>52</v>
      </c>
      <c r="G24" s="46">
        <v>207</v>
      </c>
      <c r="H24" s="47">
        <v>1</v>
      </c>
      <c r="I24" s="40" t="s">
        <v>54</v>
      </c>
      <c r="J24" s="13" t="s">
        <v>53</v>
      </c>
      <c r="K24" s="13" t="s">
        <v>266</v>
      </c>
      <c r="L24" s="64" t="s">
        <v>265</v>
      </c>
      <c r="M24" s="12"/>
      <c r="N24" s="97">
        <f t="shared" si="0"/>
        <v>42354</v>
      </c>
      <c r="O24" s="97">
        <f t="shared" si="1"/>
        <v>42354</v>
      </c>
      <c r="P24" s="98">
        <f t="shared" ref="P24:R24" si="23">Q24</f>
        <v>42263</v>
      </c>
      <c r="Q24" s="98">
        <f t="shared" si="23"/>
        <v>42263</v>
      </c>
      <c r="R24" s="98">
        <f t="shared" si="23"/>
        <v>42263</v>
      </c>
      <c r="S24" s="98">
        <f t="shared" si="11"/>
        <v>42263</v>
      </c>
      <c r="T24" s="83">
        <f t="shared" si="4"/>
        <v>91</v>
      </c>
      <c r="U24" s="83">
        <f t="shared" si="5"/>
        <v>42</v>
      </c>
      <c r="V24" s="9" t="s">
        <v>299</v>
      </c>
      <c r="W24" s="96">
        <f>W29+7</f>
        <v>42396</v>
      </c>
      <c r="X24" s="8">
        <v>14</v>
      </c>
      <c r="Y24" s="95">
        <f t="shared" si="6"/>
        <v>42410</v>
      </c>
      <c r="Z24" s="99" t="s">
        <v>352</v>
      </c>
      <c r="AA24" s="3"/>
    </row>
    <row r="25" spans="1:27" s="2" customFormat="1" ht="15.75" x14ac:dyDescent="0.25">
      <c r="A25" s="27"/>
      <c r="B25" s="31" t="s">
        <v>289</v>
      </c>
      <c r="C25" s="32"/>
      <c r="D25" s="10"/>
      <c r="E25" s="40" t="s">
        <v>0</v>
      </c>
      <c r="F25" s="11" t="s">
        <v>55</v>
      </c>
      <c r="G25" s="46">
        <v>209</v>
      </c>
      <c r="H25" s="47">
        <v>2</v>
      </c>
      <c r="I25" s="40" t="s">
        <v>57</v>
      </c>
      <c r="J25" s="13" t="s">
        <v>56</v>
      </c>
      <c r="K25" s="13" t="s">
        <v>266</v>
      </c>
      <c r="L25" s="64" t="s">
        <v>265</v>
      </c>
      <c r="M25" s="12"/>
      <c r="N25" s="97">
        <f t="shared" si="0"/>
        <v>42354</v>
      </c>
      <c r="O25" s="97">
        <f t="shared" si="1"/>
        <v>42354</v>
      </c>
      <c r="P25" s="98">
        <f t="shared" ref="P25:R25" si="24">Q25</f>
        <v>42263</v>
      </c>
      <c r="Q25" s="98">
        <f t="shared" si="24"/>
        <v>42263</v>
      </c>
      <c r="R25" s="98">
        <f t="shared" si="24"/>
        <v>42263</v>
      </c>
      <c r="S25" s="98">
        <f t="shared" si="11"/>
        <v>42263</v>
      </c>
      <c r="T25" s="83">
        <f t="shared" si="4"/>
        <v>91</v>
      </c>
      <c r="U25" s="83">
        <f t="shared" si="5"/>
        <v>42</v>
      </c>
      <c r="V25" s="9" t="s">
        <v>299</v>
      </c>
      <c r="W25" s="96">
        <f>W24</f>
        <v>42396</v>
      </c>
      <c r="X25" s="8">
        <v>14</v>
      </c>
      <c r="Y25" s="95">
        <f t="shared" si="6"/>
        <v>42410</v>
      </c>
      <c r="Z25" s="99" t="s">
        <v>352</v>
      </c>
      <c r="AA25" s="3"/>
    </row>
    <row r="26" spans="1:27" s="2" customFormat="1" ht="15.75" x14ac:dyDescent="0.25">
      <c r="A26" s="27"/>
      <c r="B26" s="31" t="s">
        <v>289</v>
      </c>
      <c r="C26" s="32"/>
      <c r="D26" s="10"/>
      <c r="E26" s="40" t="s">
        <v>0</v>
      </c>
      <c r="F26" s="11" t="s">
        <v>58</v>
      </c>
      <c r="G26" s="46">
        <v>211</v>
      </c>
      <c r="H26" s="47" t="s">
        <v>297</v>
      </c>
      <c r="I26" s="40" t="s">
        <v>60</v>
      </c>
      <c r="J26" s="13" t="s">
        <v>59</v>
      </c>
      <c r="K26" s="13" t="s">
        <v>266</v>
      </c>
      <c r="L26" s="64" t="s">
        <v>265</v>
      </c>
      <c r="M26" s="12"/>
      <c r="N26" s="97">
        <f t="shared" si="0"/>
        <v>42354</v>
      </c>
      <c r="O26" s="97">
        <f t="shared" si="1"/>
        <v>42354</v>
      </c>
      <c r="P26" s="98">
        <f t="shared" ref="P26:R26" si="25">Q26</f>
        <v>42263</v>
      </c>
      <c r="Q26" s="98">
        <f t="shared" si="25"/>
        <v>42263</v>
      </c>
      <c r="R26" s="98">
        <f t="shared" si="25"/>
        <v>42263</v>
      </c>
      <c r="S26" s="98">
        <f t="shared" si="11"/>
        <v>42263</v>
      </c>
      <c r="T26" s="83">
        <f t="shared" si="4"/>
        <v>91</v>
      </c>
      <c r="U26" s="83">
        <f t="shared" si="5"/>
        <v>42</v>
      </c>
      <c r="V26" s="9" t="s">
        <v>299</v>
      </c>
      <c r="W26" s="96">
        <f>W25</f>
        <v>42396</v>
      </c>
      <c r="X26" s="8">
        <v>14</v>
      </c>
      <c r="Y26" s="95">
        <f t="shared" si="6"/>
        <v>42410</v>
      </c>
      <c r="Z26" s="99" t="s">
        <v>352</v>
      </c>
      <c r="AA26" s="3"/>
    </row>
    <row r="27" spans="1:27" s="2" customFormat="1" ht="15.75" x14ac:dyDescent="0.25">
      <c r="A27" s="27"/>
      <c r="B27" s="31"/>
      <c r="C27" s="32" t="s">
        <v>310</v>
      </c>
      <c r="D27" s="10"/>
      <c r="E27" s="40" t="s">
        <v>0</v>
      </c>
      <c r="F27" s="11"/>
      <c r="G27" s="46" t="s">
        <v>315</v>
      </c>
      <c r="H27" s="47"/>
      <c r="I27" s="40">
        <v>185</v>
      </c>
      <c r="J27" s="13"/>
      <c r="K27" s="13"/>
      <c r="L27" s="64"/>
      <c r="M27" s="12"/>
      <c r="N27" s="97">
        <f t="shared" si="0"/>
        <v>42354</v>
      </c>
      <c r="O27" s="97">
        <f t="shared" si="1"/>
        <v>42354</v>
      </c>
      <c r="P27" s="98"/>
      <c r="Q27" s="98"/>
      <c r="R27" s="98"/>
      <c r="S27" s="98"/>
      <c r="T27" s="83"/>
      <c r="U27" s="83">
        <f t="shared" si="5"/>
        <v>42</v>
      </c>
      <c r="V27" s="9" t="s">
        <v>299</v>
      </c>
      <c r="W27" s="96">
        <f>W26</f>
        <v>42396</v>
      </c>
      <c r="X27" s="8">
        <v>14</v>
      </c>
      <c r="Y27" s="95">
        <f t="shared" si="6"/>
        <v>42410</v>
      </c>
      <c r="Z27" s="99" t="s">
        <v>352</v>
      </c>
      <c r="AA27" s="3"/>
    </row>
    <row r="28" spans="1:27" s="2" customFormat="1" ht="15.75" x14ac:dyDescent="0.25">
      <c r="A28" s="27"/>
      <c r="B28" s="31"/>
      <c r="C28" s="32"/>
      <c r="D28" s="10" t="s">
        <v>288</v>
      </c>
      <c r="E28" s="40" t="s">
        <v>0</v>
      </c>
      <c r="F28" s="11" t="s">
        <v>61</v>
      </c>
      <c r="G28" s="46">
        <v>215</v>
      </c>
      <c r="H28" s="47" t="s">
        <v>298</v>
      </c>
      <c r="I28" s="40" t="s">
        <v>63</v>
      </c>
      <c r="J28" s="13" t="s">
        <v>62</v>
      </c>
      <c r="K28" s="13" t="s">
        <v>266</v>
      </c>
      <c r="L28" s="64" t="s">
        <v>265</v>
      </c>
      <c r="M28" s="12"/>
      <c r="N28" s="97">
        <f t="shared" si="0"/>
        <v>42354</v>
      </c>
      <c r="O28" s="97">
        <f t="shared" si="1"/>
        <v>42354</v>
      </c>
      <c r="P28" s="98">
        <f t="shared" ref="P28:R28" si="26">Q28</f>
        <v>42263</v>
      </c>
      <c r="Q28" s="98">
        <f t="shared" si="26"/>
        <v>42263</v>
      </c>
      <c r="R28" s="98">
        <f t="shared" si="26"/>
        <v>42263</v>
      </c>
      <c r="S28" s="98">
        <f t="shared" si="11"/>
        <v>42263</v>
      </c>
      <c r="T28" s="83">
        <f t="shared" si="4"/>
        <v>91</v>
      </c>
      <c r="U28" s="83">
        <f t="shared" si="5"/>
        <v>42</v>
      </c>
      <c r="V28" s="9" t="s">
        <v>299</v>
      </c>
      <c r="W28" s="96">
        <f>W27</f>
        <v>42396</v>
      </c>
      <c r="X28" s="8">
        <v>14</v>
      </c>
      <c r="Y28" s="95">
        <f t="shared" si="6"/>
        <v>42410</v>
      </c>
      <c r="Z28" s="99" t="s">
        <v>319</v>
      </c>
      <c r="AA28" s="3"/>
    </row>
    <row r="29" spans="1:27" s="2" customFormat="1" ht="15.75" x14ac:dyDescent="0.25">
      <c r="A29" s="27"/>
      <c r="B29" s="31"/>
      <c r="C29" s="32"/>
      <c r="D29" s="10" t="s">
        <v>288</v>
      </c>
      <c r="E29" s="40" t="s">
        <v>0</v>
      </c>
      <c r="F29" s="11" t="s">
        <v>64</v>
      </c>
      <c r="G29" s="46">
        <v>217</v>
      </c>
      <c r="H29" s="47" t="s">
        <v>298</v>
      </c>
      <c r="I29" s="40" t="s">
        <v>303</v>
      </c>
      <c r="J29" s="13" t="s">
        <v>65</v>
      </c>
      <c r="K29" s="13" t="s">
        <v>266</v>
      </c>
      <c r="L29" s="64" t="s">
        <v>265</v>
      </c>
      <c r="M29" s="12"/>
      <c r="N29" s="97">
        <f t="shared" si="0"/>
        <v>42347</v>
      </c>
      <c r="O29" s="97">
        <f t="shared" si="1"/>
        <v>42347</v>
      </c>
      <c r="P29" s="98">
        <f t="shared" ref="P29:R29" si="27">Q29</f>
        <v>42256</v>
      </c>
      <c r="Q29" s="98">
        <f t="shared" si="27"/>
        <v>42256</v>
      </c>
      <c r="R29" s="98">
        <f t="shared" si="27"/>
        <v>42256</v>
      </c>
      <c r="S29" s="98">
        <f t="shared" si="11"/>
        <v>42256</v>
      </c>
      <c r="T29" s="83">
        <f t="shared" si="4"/>
        <v>91</v>
      </c>
      <c r="U29" s="83">
        <f t="shared" si="5"/>
        <v>42</v>
      </c>
      <c r="V29" s="9" t="s">
        <v>299</v>
      </c>
      <c r="W29" s="96">
        <f>W34+7</f>
        <v>42389</v>
      </c>
      <c r="X29" s="8">
        <v>14</v>
      </c>
      <c r="Y29" s="95">
        <f t="shared" si="6"/>
        <v>42403</v>
      </c>
      <c r="Z29" s="99" t="s">
        <v>319</v>
      </c>
      <c r="AA29" s="3"/>
    </row>
    <row r="30" spans="1:27" s="2" customFormat="1" ht="15.75" x14ac:dyDescent="0.25">
      <c r="A30" s="27"/>
      <c r="B30" s="31" t="s">
        <v>289</v>
      </c>
      <c r="C30" s="32"/>
      <c r="D30" s="10"/>
      <c r="E30" s="40" t="s">
        <v>0</v>
      </c>
      <c r="F30" s="11" t="s">
        <v>66</v>
      </c>
      <c r="G30" s="46">
        <v>219</v>
      </c>
      <c r="H30" s="47">
        <v>1</v>
      </c>
      <c r="I30" s="40">
        <v>187</v>
      </c>
      <c r="J30" s="13" t="s">
        <v>67</v>
      </c>
      <c r="K30" s="13" t="s">
        <v>266</v>
      </c>
      <c r="L30" s="64" t="s">
        <v>265</v>
      </c>
      <c r="M30" s="12"/>
      <c r="N30" s="97">
        <f t="shared" si="0"/>
        <v>42347</v>
      </c>
      <c r="O30" s="97">
        <f t="shared" si="1"/>
        <v>42347</v>
      </c>
      <c r="P30" s="98">
        <f t="shared" ref="P30:R30" si="28">Q30</f>
        <v>42256</v>
      </c>
      <c r="Q30" s="98">
        <f t="shared" si="28"/>
        <v>42256</v>
      </c>
      <c r="R30" s="98">
        <f t="shared" si="28"/>
        <v>42256</v>
      </c>
      <c r="S30" s="98">
        <f t="shared" si="11"/>
        <v>42256</v>
      </c>
      <c r="T30" s="83">
        <f t="shared" si="4"/>
        <v>91</v>
      </c>
      <c r="U30" s="83">
        <f t="shared" si="5"/>
        <v>42</v>
      </c>
      <c r="V30" s="9" t="s">
        <v>299</v>
      </c>
      <c r="W30" s="96">
        <f>W29</f>
        <v>42389</v>
      </c>
      <c r="X30" s="8">
        <v>14</v>
      </c>
      <c r="Y30" s="95">
        <f t="shared" si="6"/>
        <v>42403</v>
      </c>
      <c r="Z30" s="99" t="s">
        <v>352</v>
      </c>
      <c r="AA30" s="3"/>
    </row>
    <row r="31" spans="1:27" s="2" customFormat="1" ht="15.75" x14ac:dyDescent="0.25">
      <c r="A31" s="27"/>
      <c r="B31" s="31" t="s">
        <v>289</v>
      </c>
      <c r="C31" s="32"/>
      <c r="D31" s="10"/>
      <c r="E31" s="40" t="s">
        <v>0</v>
      </c>
      <c r="F31" s="11" t="s">
        <v>68</v>
      </c>
      <c r="G31" s="46">
        <v>221</v>
      </c>
      <c r="H31" s="47">
        <v>2</v>
      </c>
      <c r="I31" s="40" t="s">
        <v>70</v>
      </c>
      <c r="J31" s="13" t="s">
        <v>69</v>
      </c>
      <c r="K31" s="13" t="s">
        <v>266</v>
      </c>
      <c r="L31" s="64" t="s">
        <v>265</v>
      </c>
      <c r="M31" s="12"/>
      <c r="N31" s="97">
        <f t="shared" si="0"/>
        <v>42347</v>
      </c>
      <c r="O31" s="97">
        <f t="shared" si="1"/>
        <v>42347</v>
      </c>
      <c r="P31" s="98">
        <f t="shared" ref="P31:R31" si="29">Q31</f>
        <v>42256</v>
      </c>
      <c r="Q31" s="98">
        <f t="shared" si="29"/>
        <v>42256</v>
      </c>
      <c r="R31" s="98">
        <f t="shared" si="29"/>
        <v>42256</v>
      </c>
      <c r="S31" s="98">
        <f t="shared" si="11"/>
        <v>42256</v>
      </c>
      <c r="T31" s="83">
        <f t="shared" si="4"/>
        <v>91</v>
      </c>
      <c r="U31" s="83">
        <f t="shared" si="5"/>
        <v>42</v>
      </c>
      <c r="V31" s="9" t="s">
        <v>299</v>
      </c>
      <c r="W31" s="96">
        <f>W30</f>
        <v>42389</v>
      </c>
      <c r="X31" s="8">
        <v>14</v>
      </c>
      <c r="Y31" s="95">
        <f t="shared" si="6"/>
        <v>42403</v>
      </c>
      <c r="Z31" s="99" t="s">
        <v>352</v>
      </c>
      <c r="AA31" s="3"/>
    </row>
    <row r="32" spans="1:27" s="2" customFormat="1" ht="15.75" x14ac:dyDescent="0.25">
      <c r="A32" s="27"/>
      <c r="B32" s="31" t="s">
        <v>289</v>
      </c>
      <c r="C32" s="32"/>
      <c r="D32" s="10"/>
      <c r="E32" s="40" t="s">
        <v>0</v>
      </c>
      <c r="F32" s="11" t="s">
        <v>71</v>
      </c>
      <c r="G32" s="46">
        <v>223</v>
      </c>
      <c r="H32" s="47" t="s">
        <v>297</v>
      </c>
      <c r="I32" s="40">
        <v>187</v>
      </c>
      <c r="J32" s="13" t="s">
        <v>72</v>
      </c>
      <c r="K32" s="13" t="s">
        <v>266</v>
      </c>
      <c r="L32" s="64" t="s">
        <v>265</v>
      </c>
      <c r="M32" s="12"/>
      <c r="N32" s="97">
        <f t="shared" si="0"/>
        <v>42347</v>
      </c>
      <c r="O32" s="97">
        <f t="shared" si="1"/>
        <v>42347</v>
      </c>
      <c r="P32" s="98">
        <f t="shared" ref="P32:R32" si="30">Q32</f>
        <v>42256</v>
      </c>
      <c r="Q32" s="98">
        <f t="shared" si="30"/>
        <v>42256</v>
      </c>
      <c r="R32" s="98">
        <f t="shared" si="30"/>
        <v>42256</v>
      </c>
      <c r="S32" s="98">
        <f t="shared" si="11"/>
        <v>42256</v>
      </c>
      <c r="T32" s="83">
        <f t="shared" si="4"/>
        <v>91</v>
      </c>
      <c r="U32" s="83">
        <f t="shared" si="5"/>
        <v>42</v>
      </c>
      <c r="V32" s="9" t="s">
        <v>299</v>
      </c>
      <c r="W32" s="96">
        <f>W31</f>
        <v>42389</v>
      </c>
      <c r="X32" s="8">
        <v>14</v>
      </c>
      <c r="Y32" s="95">
        <f t="shared" si="6"/>
        <v>42403</v>
      </c>
      <c r="Z32" s="99" t="s">
        <v>352</v>
      </c>
      <c r="AA32" s="3"/>
    </row>
    <row r="33" spans="1:27" s="2" customFormat="1" ht="15.75" x14ac:dyDescent="0.25">
      <c r="A33" s="27"/>
      <c r="B33" s="31"/>
      <c r="C33" s="32" t="s">
        <v>310</v>
      </c>
      <c r="D33" s="10"/>
      <c r="E33" s="40" t="s">
        <v>0</v>
      </c>
      <c r="F33" s="11"/>
      <c r="G33" s="46" t="s">
        <v>315</v>
      </c>
      <c r="H33" s="47"/>
      <c r="I33" s="40">
        <v>187</v>
      </c>
      <c r="J33" s="13"/>
      <c r="K33" s="13"/>
      <c r="L33" s="64"/>
      <c r="M33" s="12"/>
      <c r="N33" s="97">
        <f t="shared" si="0"/>
        <v>42347</v>
      </c>
      <c r="O33" s="97">
        <f t="shared" si="1"/>
        <v>42347</v>
      </c>
      <c r="P33" s="98"/>
      <c r="Q33" s="98"/>
      <c r="R33" s="98"/>
      <c r="S33" s="98"/>
      <c r="T33" s="83"/>
      <c r="U33" s="83">
        <f t="shared" si="5"/>
        <v>42</v>
      </c>
      <c r="V33" s="9" t="s">
        <v>299</v>
      </c>
      <c r="W33" s="96">
        <f>W32</f>
        <v>42389</v>
      </c>
      <c r="X33" s="8">
        <v>14</v>
      </c>
      <c r="Y33" s="95">
        <f t="shared" si="6"/>
        <v>42403</v>
      </c>
      <c r="Z33" s="99" t="s">
        <v>352</v>
      </c>
      <c r="AA33" s="3"/>
    </row>
    <row r="34" spans="1:27" s="2" customFormat="1" ht="15.75" x14ac:dyDescent="0.25">
      <c r="A34" s="27"/>
      <c r="B34" s="31" t="s">
        <v>289</v>
      </c>
      <c r="C34" s="32"/>
      <c r="D34" s="10"/>
      <c r="E34" s="40" t="s">
        <v>0</v>
      </c>
      <c r="F34" s="11" t="s">
        <v>73</v>
      </c>
      <c r="G34" s="46">
        <v>225</v>
      </c>
      <c r="H34" s="47">
        <v>1</v>
      </c>
      <c r="I34" s="40" t="s">
        <v>75</v>
      </c>
      <c r="J34" s="13" t="s">
        <v>74</v>
      </c>
      <c r="K34" s="13" t="s">
        <v>266</v>
      </c>
      <c r="L34" s="64" t="s">
        <v>265</v>
      </c>
      <c r="M34" s="12"/>
      <c r="N34" s="97">
        <f t="shared" si="0"/>
        <v>42340</v>
      </c>
      <c r="O34" s="97">
        <f t="shared" si="1"/>
        <v>42340</v>
      </c>
      <c r="P34" s="98">
        <f t="shared" ref="P34:R34" si="31">Q34</f>
        <v>42249</v>
      </c>
      <c r="Q34" s="98">
        <f t="shared" si="31"/>
        <v>42249</v>
      </c>
      <c r="R34" s="98">
        <f t="shared" si="31"/>
        <v>42249</v>
      </c>
      <c r="S34" s="98">
        <f t="shared" si="11"/>
        <v>42249</v>
      </c>
      <c r="T34" s="83">
        <f t="shared" si="4"/>
        <v>91</v>
      </c>
      <c r="U34" s="83">
        <f t="shared" si="5"/>
        <v>42</v>
      </c>
      <c r="V34" s="9" t="s">
        <v>299</v>
      </c>
      <c r="W34" s="96">
        <f>W39+7</f>
        <v>42382</v>
      </c>
      <c r="X34" s="8">
        <v>14</v>
      </c>
      <c r="Y34" s="95">
        <f t="shared" si="6"/>
        <v>42396</v>
      </c>
      <c r="Z34" s="99" t="s">
        <v>352</v>
      </c>
      <c r="AA34" s="3"/>
    </row>
    <row r="35" spans="1:27" s="2" customFormat="1" ht="15.75" x14ac:dyDescent="0.25">
      <c r="A35" s="27"/>
      <c r="B35" s="31" t="s">
        <v>289</v>
      </c>
      <c r="C35" s="32"/>
      <c r="D35" s="10"/>
      <c r="E35" s="40" t="s">
        <v>0</v>
      </c>
      <c r="F35" s="11" t="s">
        <v>76</v>
      </c>
      <c r="G35" s="46">
        <v>227</v>
      </c>
      <c r="H35" s="47">
        <v>2</v>
      </c>
      <c r="I35" s="40" t="s">
        <v>78</v>
      </c>
      <c r="J35" s="13" t="s">
        <v>77</v>
      </c>
      <c r="K35" s="13" t="s">
        <v>266</v>
      </c>
      <c r="L35" s="64" t="s">
        <v>265</v>
      </c>
      <c r="M35" s="12"/>
      <c r="N35" s="97">
        <f t="shared" si="0"/>
        <v>42340</v>
      </c>
      <c r="O35" s="97">
        <f t="shared" si="1"/>
        <v>42340</v>
      </c>
      <c r="P35" s="98">
        <f t="shared" ref="P35:R35" si="32">Q35</f>
        <v>42249</v>
      </c>
      <c r="Q35" s="98">
        <f t="shared" si="32"/>
        <v>42249</v>
      </c>
      <c r="R35" s="98">
        <f t="shared" si="32"/>
        <v>42249</v>
      </c>
      <c r="S35" s="98">
        <f t="shared" si="11"/>
        <v>42249</v>
      </c>
      <c r="T35" s="83">
        <f t="shared" si="4"/>
        <v>91</v>
      </c>
      <c r="U35" s="83">
        <f t="shared" si="5"/>
        <v>42</v>
      </c>
      <c r="V35" s="9" t="s">
        <v>299</v>
      </c>
      <c r="W35" s="96">
        <f>W34</f>
        <v>42382</v>
      </c>
      <c r="X35" s="8">
        <v>14</v>
      </c>
      <c r="Y35" s="95">
        <f t="shared" si="6"/>
        <v>42396</v>
      </c>
      <c r="Z35" s="99" t="s">
        <v>352</v>
      </c>
      <c r="AA35" s="3"/>
    </row>
    <row r="36" spans="1:27" s="2" customFormat="1" ht="15.75" x14ac:dyDescent="0.25">
      <c r="A36" s="27"/>
      <c r="B36" s="31" t="s">
        <v>289</v>
      </c>
      <c r="C36" s="32"/>
      <c r="D36" s="10"/>
      <c r="E36" s="40" t="s">
        <v>0</v>
      </c>
      <c r="F36" s="11" t="s">
        <v>79</v>
      </c>
      <c r="G36" s="46">
        <v>229</v>
      </c>
      <c r="H36" s="47" t="s">
        <v>297</v>
      </c>
      <c r="I36" s="40" t="s">
        <v>81</v>
      </c>
      <c r="J36" s="13" t="s">
        <v>80</v>
      </c>
      <c r="K36" s="13" t="s">
        <v>266</v>
      </c>
      <c r="L36" s="64" t="s">
        <v>265</v>
      </c>
      <c r="M36" s="12"/>
      <c r="N36" s="97">
        <f t="shared" si="0"/>
        <v>42340</v>
      </c>
      <c r="O36" s="97">
        <f t="shared" si="1"/>
        <v>42340</v>
      </c>
      <c r="P36" s="98">
        <f t="shared" ref="P36:R36" si="33">Q36</f>
        <v>42249</v>
      </c>
      <c r="Q36" s="98">
        <f t="shared" si="33"/>
        <v>42249</v>
      </c>
      <c r="R36" s="98">
        <f t="shared" si="33"/>
        <v>42249</v>
      </c>
      <c r="S36" s="98">
        <f t="shared" si="11"/>
        <v>42249</v>
      </c>
      <c r="T36" s="83">
        <f t="shared" si="4"/>
        <v>91</v>
      </c>
      <c r="U36" s="83">
        <f t="shared" si="5"/>
        <v>42</v>
      </c>
      <c r="V36" s="9" t="s">
        <v>299</v>
      </c>
      <c r="W36" s="96">
        <f>W35</f>
        <v>42382</v>
      </c>
      <c r="X36" s="8">
        <v>14</v>
      </c>
      <c r="Y36" s="95">
        <f t="shared" si="6"/>
        <v>42396</v>
      </c>
      <c r="Z36" s="99" t="s">
        <v>352</v>
      </c>
      <c r="AA36" s="3"/>
    </row>
    <row r="37" spans="1:27" s="2" customFormat="1" ht="15.75" x14ac:dyDescent="0.25">
      <c r="A37" s="27"/>
      <c r="B37" s="31"/>
      <c r="C37" s="32" t="s">
        <v>310</v>
      </c>
      <c r="D37" s="10"/>
      <c r="E37" s="40" t="s">
        <v>0</v>
      </c>
      <c r="F37" s="11"/>
      <c r="G37" s="46" t="s">
        <v>315</v>
      </c>
      <c r="H37" s="47"/>
      <c r="I37" s="40">
        <v>189</v>
      </c>
      <c r="J37" s="13"/>
      <c r="K37" s="13"/>
      <c r="L37" s="64"/>
      <c r="M37" s="12"/>
      <c r="N37" s="97">
        <f t="shared" si="0"/>
        <v>42340</v>
      </c>
      <c r="O37" s="97">
        <f t="shared" si="1"/>
        <v>42340</v>
      </c>
      <c r="P37" s="98"/>
      <c r="Q37" s="98"/>
      <c r="R37" s="98"/>
      <c r="S37" s="98"/>
      <c r="T37" s="83"/>
      <c r="U37" s="83">
        <f t="shared" si="5"/>
        <v>42</v>
      </c>
      <c r="V37" s="9" t="s">
        <v>299</v>
      </c>
      <c r="W37" s="96">
        <f>W36</f>
        <v>42382</v>
      </c>
      <c r="X37" s="8">
        <v>14</v>
      </c>
      <c r="Y37" s="95">
        <f t="shared" si="6"/>
        <v>42396</v>
      </c>
      <c r="Z37" s="99" t="s">
        <v>352</v>
      </c>
      <c r="AA37" s="3"/>
    </row>
    <row r="38" spans="1:27" s="2" customFormat="1" ht="15.75" x14ac:dyDescent="0.25">
      <c r="A38" s="27"/>
      <c r="B38" s="31"/>
      <c r="C38" s="32"/>
      <c r="D38" s="10" t="s">
        <v>288</v>
      </c>
      <c r="E38" s="40" t="s">
        <v>0</v>
      </c>
      <c r="F38" s="11" t="s">
        <v>82</v>
      </c>
      <c r="G38" s="46">
        <v>231</v>
      </c>
      <c r="H38" s="47" t="s">
        <v>298</v>
      </c>
      <c r="I38" s="40" t="s">
        <v>84</v>
      </c>
      <c r="J38" s="13" t="s">
        <v>83</v>
      </c>
      <c r="K38" s="13" t="s">
        <v>266</v>
      </c>
      <c r="L38" s="64" t="s">
        <v>265</v>
      </c>
      <c r="M38" s="12"/>
      <c r="N38" s="97">
        <f t="shared" si="0"/>
        <v>42340</v>
      </c>
      <c r="O38" s="97">
        <f t="shared" si="1"/>
        <v>42340</v>
      </c>
      <c r="P38" s="98">
        <f t="shared" ref="P38:R38" si="34">Q38</f>
        <v>42249</v>
      </c>
      <c r="Q38" s="98">
        <f t="shared" si="34"/>
        <v>42249</v>
      </c>
      <c r="R38" s="98">
        <f t="shared" si="34"/>
        <v>42249</v>
      </c>
      <c r="S38" s="98">
        <f t="shared" ref="S38:S57" si="35">W38-U38-T38</f>
        <v>42249</v>
      </c>
      <c r="T38" s="83">
        <f t="shared" si="4"/>
        <v>91</v>
      </c>
      <c r="U38" s="83">
        <f t="shared" si="5"/>
        <v>42</v>
      </c>
      <c r="V38" s="9" t="s">
        <v>299</v>
      </c>
      <c r="W38" s="96">
        <f>W37</f>
        <v>42382</v>
      </c>
      <c r="X38" s="8">
        <v>14</v>
      </c>
      <c r="Y38" s="95">
        <f t="shared" si="6"/>
        <v>42396</v>
      </c>
      <c r="Z38" s="99" t="s">
        <v>319</v>
      </c>
      <c r="AA38" s="3"/>
    </row>
    <row r="39" spans="1:27" s="2" customFormat="1" ht="15.75" x14ac:dyDescent="0.25">
      <c r="A39" s="27"/>
      <c r="B39" s="31"/>
      <c r="C39" s="32"/>
      <c r="D39" s="10" t="s">
        <v>288</v>
      </c>
      <c r="E39" s="40" t="s">
        <v>0</v>
      </c>
      <c r="F39" s="11" t="s">
        <v>85</v>
      </c>
      <c r="G39" s="46">
        <v>233</v>
      </c>
      <c r="H39" s="47" t="s">
        <v>298</v>
      </c>
      <c r="I39" s="40" t="s">
        <v>87</v>
      </c>
      <c r="J39" s="13" t="s">
        <v>86</v>
      </c>
      <c r="K39" s="13" t="s">
        <v>265</v>
      </c>
      <c r="L39" s="64" t="s">
        <v>266</v>
      </c>
      <c r="M39" s="12"/>
      <c r="N39" s="86">
        <f t="shared" si="0"/>
        <v>42333</v>
      </c>
      <c r="O39" s="86">
        <f t="shared" si="1"/>
        <v>42333</v>
      </c>
      <c r="P39" s="85">
        <f t="shared" ref="P39:R39" si="36">Q39</f>
        <v>42242</v>
      </c>
      <c r="Q39" s="85">
        <f t="shared" si="36"/>
        <v>42242</v>
      </c>
      <c r="R39" s="85">
        <f t="shared" si="36"/>
        <v>42242</v>
      </c>
      <c r="S39" s="85">
        <f t="shared" si="35"/>
        <v>42242</v>
      </c>
      <c r="T39" s="83">
        <f t="shared" si="4"/>
        <v>91</v>
      </c>
      <c r="U39" s="83">
        <f t="shared" si="5"/>
        <v>42</v>
      </c>
      <c r="V39" s="9" t="s">
        <v>299</v>
      </c>
      <c r="W39" s="88">
        <f>W44+28</f>
        <v>42375</v>
      </c>
      <c r="X39" s="8">
        <v>14</v>
      </c>
      <c r="Y39" s="89">
        <f t="shared" si="6"/>
        <v>42389</v>
      </c>
      <c r="Z39" s="99" t="s">
        <v>319</v>
      </c>
      <c r="AA39" s="3"/>
    </row>
    <row r="40" spans="1:27" s="2" customFormat="1" ht="15.75" x14ac:dyDescent="0.25">
      <c r="A40" s="27"/>
      <c r="B40" s="31" t="s">
        <v>289</v>
      </c>
      <c r="C40" s="32"/>
      <c r="D40" s="10"/>
      <c r="E40" s="40" t="s">
        <v>0</v>
      </c>
      <c r="F40" s="11" t="s">
        <v>88</v>
      </c>
      <c r="G40" s="46">
        <v>235</v>
      </c>
      <c r="H40" s="47">
        <v>1</v>
      </c>
      <c r="I40" s="40" t="s">
        <v>90</v>
      </c>
      <c r="J40" s="13" t="s">
        <v>89</v>
      </c>
      <c r="K40" s="13" t="s">
        <v>265</v>
      </c>
      <c r="L40" s="64" t="s">
        <v>266</v>
      </c>
      <c r="M40" s="12"/>
      <c r="N40" s="86">
        <f t="shared" si="0"/>
        <v>42333</v>
      </c>
      <c r="O40" s="86">
        <f t="shared" si="1"/>
        <v>42333</v>
      </c>
      <c r="P40" s="85">
        <f t="shared" ref="P40:R40" si="37">Q40</f>
        <v>42242</v>
      </c>
      <c r="Q40" s="85">
        <f t="shared" si="37"/>
        <v>42242</v>
      </c>
      <c r="R40" s="85">
        <f t="shared" si="37"/>
        <v>42242</v>
      </c>
      <c r="S40" s="85">
        <f t="shared" si="35"/>
        <v>42242</v>
      </c>
      <c r="T40" s="83">
        <f t="shared" si="4"/>
        <v>91</v>
      </c>
      <c r="U40" s="83">
        <f t="shared" si="5"/>
        <v>42</v>
      </c>
      <c r="V40" s="9" t="s">
        <v>299</v>
      </c>
      <c r="W40" s="88">
        <f>W39</f>
        <v>42375</v>
      </c>
      <c r="X40" s="8">
        <v>14</v>
      </c>
      <c r="Y40" s="89">
        <f t="shared" si="6"/>
        <v>42389</v>
      </c>
      <c r="Z40" s="99" t="s">
        <v>352</v>
      </c>
      <c r="AA40" s="3"/>
    </row>
    <row r="41" spans="1:27" s="2" customFormat="1" ht="15.75" x14ac:dyDescent="0.25">
      <c r="A41" s="27"/>
      <c r="B41" s="31" t="s">
        <v>289</v>
      </c>
      <c r="C41" s="32"/>
      <c r="D41" s="10"/>
      <c r="E41" s="40" t="s">
        <v>0</v>
      </c>
      <c r="F41" s="11" t="s">
        <v>91</v>
      </c>
      <c r="G41" s="46">
        <v>237</v>
      </c>
      <c r="H41" s="47">
        <v>2</v>
      </c>
      <c r="I41" s="40" t="s">
        <v>93</v>
      </c>
      <c r="J41" s="13" t="s">
        <v>92</v>
      </c>
      <c r="K41" s="13" t="s">
        <v>265</v>
      </c>
      <c r="L41" s="64" t="s">
        <v>266</v>
      </c>
      <c r="M41" s="12"/>
      <c r="N41" s="86">
        <f t="shared" si="0"/>
        <v>42333</v>
      </c>
      <c r="O41" s="86">
        <f t="shared" si="1"/>
        <v>42333</v>
      </c>
      <c r="P41" s="85">
        <f t="shared" ref="P41:R41" si="38">Q41</f>
        <v>42242</v>
      </c>
      <c r="Q41" s="85">
        <f t="shared" si="38"/>
        <v>42242</v>
      </c>
      <c r="R41" s="85">
        <f t="shared" si="38"/>
        <v>42242</v>
      </c>
      <c r="S41" s="85">
        <f t="shared" si="35"/>
        <v>42242</v>
      </c>
      <c r="T41" s="83">
        <f t="shared" si="4"/>
        <v>91</v>
      </c>
      <c r="U41" s="83">
        <f t="shared" si="5"/>
        <v>42</v>
      </c>
      <c r="V41" s="9" t="s">
        <v>299</v>
      </c>
      <c r="W41" s="88">
        <f>W40</f>
        <v>42375</v>
      </c>
      <c r="X41" s="8">
        <v>14</v>
      </c>
      <c r="Y41" s="89">
        <f t="shared" si="6"/>
        <v>42389</v>
      </c>
      <c r="Z41" s="99" t="s">
        <v>352</v>
      </c>
      <c r="AA41" s="3"/>
    </row>
    <row r="42" spans="1:27" s="2" customFormat="1" ht="15.75" x14ac:dyDescent="0.25">
      <c r="A42" s="27"/>
      <c r="B42" s="31" t="s">
        <v>289</v>
      </c>
      <c r="C42" s="32"/>
      <c r="D42" s="10"/>
      <c r="E42" s="40" t="s">
        <v>0</v>
      </c>
      <c r="F42" s="11" t="s">
        <v>94</v>
      </c>
      <c r="G42" s="46">
        <v>239</v>
      </c>
      <c r="H42" s="47" t="s">
        <v>297</v>
      </c>
      <c r="I42" s="40" t="s">
        <v>96</v>
      </c>
      <c r="J42" s="13" t="s">
        <v>95</v>
      </c>
      <c r="K42" s="13" t="s">
        <v>265</v>
      </c>
      <c r="L42" s="64" t="s">
        <v>266</v>
      </c>
      <c r="M42" s="12"/>
      <c r="N42" s="86">
        <f t="shared" si="0"/>
        <v>42333</v>
      </c>
      <c r="O42" s="86">
        <f t="shared" si="1"/>
        <v>42333</v>
      </c>
      <c r="P42" s="85">
        <f t="shared" ref="P42:R42" si="39">Q42</f>
        <v>42242</v>
      </c>
      <c r="Q42" s="85">
        <f t="shared" si="39"/>
        <v>42242</v>
      </c>
      <c r="R42" s="85">
        <f t="shared" si="39"/>
        <v>42242</v>
      </c>
      <c r="S42" s="85">
        <f t="shared" si="35"/>
        <v>42242</v>
      </c>
      <c r="T42" s="83">
        <f t="shared" si="4"/>
        <v>91</v>
      </c>
      <c r="U42" s="83">
        <f t="shared" si="5"/>
        <v>42</v>
      </c>
      <c r="V42" s="9" t="s">
        <v>299</v>
      </c>
      <c r="W42" s="88">
        <f>W41</f>
        <v>42375</v>
      </c>
      <c r="X42" s="8">
        <v>14</v>
      </c>
      <c r="Y42" s="89">
        <f t="shared" si="6"/>
        <v>42389</v>
      </c>
      <c r="Z42" s="99" t="s">
        <v>352</v>
      </c>
      <c r="AA42" s="3"/>
    </row>
    <row r="43" spans="1:27" s="2" customFormat="1" ht="15.75" x14ac:dyDescent="0.25">
      <c r="A43" s="27"/>
      <c r="B43" s="31"/>
      <c r="C43" s="32" t="s">
        <v>310</v>
      </c>
      <c r="D43" s="10"/>
      <c r="E43" s="40" t="s">
        <v>0</v>
      </c>
      <c r="F43" s="11"/>
      <c r="G43" s="46" t="s">
        <v>315</v>
      </c>
      <c r="H43" s="47"/>
      <c r="I43" s="40">
        <v>191</v>
      </c>
      <c r="J43" s="13"/>
      <c r="K43" s="13"/>
      <c r="L43" s="64"/>
      <c r="M43" s="12"/>
      <c r="N43" s="86">
        <f t="shared" si="0"/>
        <v>42333</v>
      </c>
      <c r="O43" s="86">
        <f t="shared" si="1"/>
        <v>42333</v>
      </c>
      <c r="P43" s="85"/>
      <c r="Q43" s="85"/>
      <c r="R43" s="85"/>
      <c r="S43" s="85"/>
      <c r="T43" s="83"/>
      <c r="U43" s="83">
        <f t="shared" si="5"/>
        <v>42</v>
      </c>
      <c r="V43" s="9" t="s">
        <v>299</v>
      </c>
      <c r="W43" s="88">
        <f>W42</f>
        <v>42375</v>
      </c>
      <c r="X43" s="8">
        <v>14</v>
      </c>
      <c r="Y43" s="89">
        <f t="shared" si="6"/>
        <v>42389</v>
      </c>
      <c r="Z43" s="99" t="s">
        <v>352</v>
      </c>
      <c r="AA43" s="3"/>
    </row>
    <row r="44" spans="1:27" s="2" customFormat="1" ht="15.75" x14ac:dyDescent="0.25">
      <c r="A44" s="27"/>
      <c r="B44" s="31" t="s">
        <v>289</v>
      </c>
      <c r="C44" s="32"/>
      <c r="D44" s="10"/>
      <c r="E44" s="40" t="s">
        <v>0</v>
      </c>
      <c r="F44" s="11" t="s">
        <v>97</v>
      </c>
      <c r="G44" s="46">
        <v>241</v>
      </c>
      <c r="H44" s="47">
        <v>1</v>
      </c>
      <c r="I44" s="40" t="s">
        <v>99</v>
      </c>
      <c r="J44" s="13" t="s">
        <v>98</v>
      </c>
      <c r="K44" s="13" t="s">
        <v>265</v>
      </c>
      <c r="L44" s="64" t="s">
        <v>266</v>
      </c>
      <c r="M44" s="12"/>
      <c r="N44" s="86">
        <f t="shared" si="0"/>
        <v>42305</v>
      </c>
      <c r="O44" s="86">
        <f t="shared" si="1"/>
        <v>42305</v>
      </c>
      <c r="P44" s="85">
        <f t="shared" ref="P44:R44" si="40">Q44</f>
        <v>42214</v>
      </c>
      <c r="Q44" s="85">
        <f t="shared" si="40"/>
        <v>42214</v>
      </c>
      <c r="R44" s="85">
        <f t="shared" si="40"/>
        <v>42214</v>
      </c>
      <c r="S44" s="85">
        <f t="shared" si="35"/>
        <v>42214</v>
      </c>
      <c r="T44" s="83">
        <f t="shared" si="4"/>
        <v>91</v>
      </c>
      <c r="U44" s="83">
        <f t="shared" si="5"/>
        <v>42</v>
      </c>
      <c r="V44" s="9" t="s">
        <v>299</v>
      </c>
      <c r="W44" s="88">
        <f>W49</f>
        <v>42347</v>
      </c>
      <c r="X44" s="8">
        <v>14</v>
      </c>
      <c r="Y44" s="89">
        <f t="shared" si="6"/>
        <v>42361</v>
      </c>
      <c r="Z44" s="99" t="s">
        <v>352</v>
      </c>
      <c r="AA44" s="3"/>
    </row>
    <row r="45" spans="1:27" s="2" customFormat="1" ht="15.75" x14ac:dyDescent="0.25">
      <c r="A45" s="27"/>
      <c r="B45" s="31" t="s">
        <v>289</v>
      </c>
      <c r="C45" s="32"/>
      <c r="D45" s="10"/>
      <c r="E45" s="40" t="s">
        <v>0</v>
      </c>
      <c r="F45" s="11" t="s">
        <v>100</v>
      </c>
      <c r="G45" s="46">
        <v>243</v>
      </c>
      <c r="H45" s="47">
        <v>2</v>
      </c>
      <c r="I45" s="40" t="s">
        <v>102</v>
      </c>
      <c r="J45" s="13" t="s">
        <v>101</v>
      </c>
      <c r="K45" s="13" t="s">
        <v>265</v>
      </c>
      <c r="L45" s="64" t="s">
        <v>266</v>
      </c>
      <c r="M45" s="12"/>
      <c r="N45" s="86">
        <f t="shared" si="0"/>
        <v>42305</v>
      </c>
      <c r="O45" s="86">
        <f t="shared" si="1"/>
        <v>42305</v>
      </c>
      <c r="P45" s="85">
        <f t="shared" ref="P45:R45" si="41">Q45</f>
        <v>42214</v>
      </c>
      <c r="Q45" s="85">
        <f t="shared" si="41"/>
        <v>42214</v>
      </c>
      <c r="R45" s="85">
        <f t="shared" si="41"/>
        <v>42214</v>
      </c>
      <c r="S45" s="85">
        <f t="shared" si="35"/>
        <v>42214</v>
      </c>
      <c r="T45" s="83">
        <f t="shared" si="4"/>
        <v>91</v>
      </c>
      <c r="U45" s="83">
        <f t="shared" si="5"/>
        <v>42</v>
      </c>
      <c r="V45" s="9" t="s">
        <v>299</v>
      </c>
      <c r="W45" s="88">
        <f>W44</f>
        <v>42347</v>
      </c>
      <c r="X45" s="8">
        <v>14</v>
      </c>
      <c r="Y45" s="89">
        <f t="shared" si="6"/>
        <v>42361</v>
      </c>
      <c r="Z45" s="99" t="s">
        <v>352</v>
      </c>
      <c r="AA45" s="3"/>
    </row>
    <row r="46" spans="1:27" s="2" customFormat="1" ht="15.75" x14ac:dyDescent="0.25">
      <c r="A46" s="27"/>
      <c r="B46" s="31" t="s">
        <v>289</v>
      </c>
      <c r="C46" s="32"/>
      <c r="D46" s="10"/>
      <c r="E46" s="40" t="s">
        <v>0</v>
      </c>
      <c r="F46" s="11" t="s">
        <v>103</v>
      </c>
      <c r="G46" s="46">
        <v>245</v>
      </c>
      <c r="H46" s="47" t="s">
        <v>297</v>
      </c>
      <c r="I46" s="40" t="s">
        <v>105</v>
      </c>
      <c r="J46" s="13" t="s">
        <v>104</v>
      </c>
      <c r="K46" s="13" t="s">
        <v>265</v>
      </c>
      <c r="L46" s="64" t="s">
        <v>266</v>
      </c>
      <c r="M46" s="12"/>
      <c r="N46" s="86">
        <f t="shared" si="0"/>
        <v>42305</v>
      </c>
      <c r="O46" s="86">
        <f t="shared" si="1"/>
        <v>42305</v>
      </c>
      <c r="P46" s="85">
        <f t="shared" ref="P46:R46" si="42">Q46</f>
        <v>42214</v>
      </c>
      <c r="Q46" s="85">
        <f t="shared" si="42"/>
        <v>42214</v>
      </c>
      <c r="R46" s="85">
        <f t="shared" si="42"/>
        <v>42214</v>
      </c>
      <c r="S46" s="85">
        <f t="shared" si="35"/>
        <v>42214</v>
      </c>
      <c r="T46" s="83">
        <f t="shared" si="4"/>
        <v>91</v>
      </c>
      <c r="U46" s="83">
        <f t="shared" si="5"/>
        <v>42</v>
      </c>
      <c r="V46" s="9" t="s">
        <v>299</v>
      </c>
      <c r="W46" s="88">
        <f>W45</f>
        <v>42347</v>
      </c>
      <c r="X46" s="8">
        <v>14</v>
      </c>
      <c r="Y46" s="89">
        <f t="shared" si="6"/>
        <v>42361</v>
      </c>
      <c r="Z46" s="99" t="s">
        <v>352</v>
      </c>
      <c r="AA46" s="3"/>
    </row>
    <row r="47" spans="1:27" s="2" customFormat="1" ht="15.75" x14ac:dyDescent="0.25">
      <c r="A47" s="27"/>
      <c r="B47" s="31"/>
      <c r="C47" s="32" t="s">
        <v>310</v>
      </c>
      <c r="D47" s="10"/>
      <c r="E47" s="40" t="s">
        <v>0</v>
      </c>
      <c r="F47" s="11"/>
      <c r="G47" s="46" t="s">
        <v>315</v>
      </c>
      <c r="H47" s="47"/>
      <c r="I47" s="40">
        <v>193</v>
      </c>
      <c r="J47" s="13"/>
      <c r="K47" s="13"/>
      <c r="L47" s="64"/>
      <c r="M47" s="12"/>
      <c r="N47" s="86">
        <f t="shared" si="0"/>
        <v>42305</v>
      </c>
      <c r="O47" s="86">
        <f t="shared" si="1"/>
        <v>42305</v>
      </c>
      <c r="P47" s="85"/>
      <c r="Q47" s="85"/>
      <c r="R47" s="85"/>
      <c r="S47" s="85"/>
      <c r="T47" s="83"/>
      <c r="U47" s="83">
        <f t="shared" si="5"/>
        <v>42</v>
      </c>
      <c r="V47" s="9" t="s">
        <v>299</v>
      </c>
      <c r="W47" s="88">
        <f>W46</f>
        <v>42347</v>
      </c>
      <c r="X47" s="8">
        <v>14</v>
      </c>
      <c r="Y47" s="89">
        <f t="shared" si="6"/>
        <v>42361</v>
      </c>
      <c r="Z47" s="99" t="s">
        <v>352</v>
      </c>
      <c r="AA47" s="3"/>
    </row>
    <row r="48" spans="1:27" s="2" customFormat="1" ht="15.75" x14ac:dyDescent="0.25">
      <c r="A48" s="27"/>
      <c r="B48" s="31"/>
      <c r="C48" s="32"/>
      <c r="D48" s="10" t="s">
        <v>288</v>
      </c>
      <c r="E48" s="40" t="s">
        <v>0</v>
      </c>
      <c r="F48" s="11" t="s">
        <v>106</v>
      </c>
      <c r="G48" s="46">
        <v>247</v>
      </c>
      <c r="H48" s="47" t="s">
        <v>298</v>
      </c>
      <c r="I48" s="40" t="s">
        <v>108</v>
      </c>
      <c r="J48" s="13" t="s">
        <v>107</v>
      </c>
      <c r="K48" s="13" t="s">
        <v>265</v>
      </c>
      <c r="L48" s="64" t="s">
        <v>266</v>
      </c>
      <c r="M48" s="12"/>
      <c r="N48" s="86">
        <f t="shared" si="0"/>
        <v>42305</v>
      </c>
      <c r="O48" s="86">
        <f t="shared" si="1"/>
        <v>42305</v>
      </c>
      <c r="P48" s="85">
        <f t="shared" ref="P48:R48" si="43">Q48</f>
        <v>42214</v>
      </c>
      <c r="Q48" s="85">
        <f t="shared" si="43"/>
        <v>42214</v>
      </c>
      <c r="R48" s="85">
        <f t="shared" si="43"/>
        <v>42214</v>
      </c>
      <c r="S48" s="85">
        <f t="shared" si="35"/>
        <v>42214</v>
      </c>
      <c r="T48" s="83">
        <f t="shared" si="4"/>
        <v>91</v>
      </c>
      <c r="U48" s="83">
        <f t="shared" si="5"/>
        <v>42</v>
      </c>
      <c r="V48" s="9" t="s">
        <v>299</v>
      </c>
      <c r="W48" s="88">
        <f>W47</f>
        <v>42347</v>
      </c>
      <c r="X48" s="8">
        <v>14</v>
      </c>
      <c r="Y48" s="89">
        <f t="shared" si="6"/>
        <v>42361</v>
      </c>
      <c r="Z48" s="99" t="s">
        <v>319</v>
      </c>
      <c r="AA48" s="3"/>
    </row>
    <row r="49" spans="1:27" s="2" customFormat="1" ht="15.75" x14ac:dyDescent="0.25">
      <c r="A49" s="27"/>
      <c r="B49" s="31"/>
      <c r="C49" s="32"/>
      <c r="D49" s="10" t="s">
        <v>288</v>
      </c>
      <c r="E49" s="40" t="s">
        <v>0</v>
      </c>
      <c r="F49" s="11" t="s">
        <v>109</v>
      </c>
      <c r="G49" s="46">
        <v>249</v>
      </c>
      <c r="H49" s="47" t="s">
        <v>298</v>
      </c>
      <c r="I49" s="40" t="s">
        <v>302</v>
      </c>
      <c r="J49" s="13" t="s">
        <v>110</v>
      </c>
      <c r="K49" s="13" t="s">
        <v>265</v>
      </c>
      <c r="L49" s="64" t="s">
        <v>266</v>
      </c>
      <c r="M49" s="12"/>
      <c r="N49" s="86">
        <f t="shared" si="0"/>
        <v>42305</v>
      </c>
      <c r="O49" s="86">
        <f t="shared" si="1"/>
        <v>42305</v>
      </c>
      <c r="P49" s="85">
        <f t="shared" ref="P49:R49" si="44">Q49</f>
        <v>42207</v>
      </c>
      <c r="Q49" s="85">
        <f t="shared" si="44"/>
        <v>42207</v>
      </c>
      <c r="R49" s="85">
        <f t="shared" si="44"/>
        <v>42207</v>
      </c>
      <c r="S49" s="85">
        <f t="shared" si="35"/>
        <v>42207</v>
      </c>
      <c r="T49" s="83">
        <v>98</v>
      </c>
      <c r="U49" s="83">
        <f t="shared" si="5"/>
        <v>42</v>
      </c>
      <c r="V49" s="9" t="s">
        <v>299</v>
      </c>
      <c r="W49" s="88">
        <f>W54+7</f>
        <v>42347</v>
      </c>
      <c r="X49" s="8">
        <v>14</v>
      </c>
      <c r="Y49" s="89">
        <f t="shared" si="6"/>
        <v>42361</v>
      </c>
      <c r="Z49" s="99" t="s">
        <v>319</v>
      </c>
      <c r="AA49" s="3"/>
    </row>
    <row r="50" spans="1:27" s="2" customFormat="1" ht="15.75" x14ac:dyDescent="0.25">
      <c r="A50" s="27"/>
      <c r="B50" s="31" t="s">
        <v>289</v>
      </c>
      <c r="C50" s="32"/>
      <c r="D50" s="10"/>
      <c r="E50" s="40" t="s">
        <v>0</v>
      </c>
      <c r="F50" s="11" t="s">
        <v>111</v>
      </c>
      <c r="G50" s="46">
        <v>251</v>
      </c>
      <c r="H50" s="47">
        <v>1</v>
      </c>
      <c r="I50" s="40" t="s">
        <v>113</v>
      </c>
      <c r="J50" s="13" t="s">
        <v>112</v>
      </c>
      <c r="K50" s="13" t="s">
        <v>265</v>
      </c>
      <c r="L50" s="64" t="s">
        <v>266</v>
      </c>
      <c r="M50" s="12"/>
      <c r="N50" s="86">
        <f t="shared" si="0"/>
        <v>42305</v>
      </c>
      <c r="O50" s="86">
        <f t="shared" si="1"/>
        <v>42305</v>
      </c>
      <c r="P50" s="85">
        <f t="shared" ref="P50:R50" si="45">Q50</f>
        <v>42207</v>
      </c>
      <c r="Q50" s="85">
        <f t="shared" si="45"/>
        <v>42207</v>
      </c>
      <c r="R50" s="85">
        <f t="shared" si="45"/>
        <v>42207</v>
      </c>
      <c r="S50" s="85">
        <f t="shared" si="35"/>
        <v>42207</v>
      </c>
      <c r="T50" s="83">
        <v>98</v>
      </c>
      <c r="U50" s="83">
        <f t="shared" si="5"/>
        <v>42</v>
      </c>
      <c r="V50" s="9" t="s">
        <v>299</v>
      </c>
      <c r="W50" s="88">
        <f t="shared" ref="W50:W52" si="46">W56+7</f>
        <v>42347</v>
      </c>
      <c r="X50" s="8">
        <v>14</v>
      </c>
      <c r="Y50" s="89">
        <f t="shared" si="6"/>
        <v>42361</v>
      </c>
      <c r="Z50" s="99" t="s">
        <v>352</v>
      </c>
      <c r="AA50" s="3"/>
    </row>
    <row r="51" spans="1:27" s="2" customFormat="1" ht="15.75" x14ac:dyDescent="0.25">
      <c r="A51" s="27"/>
      <c r="B51" s="31" t="s">
        <v>289</v>
      </c>
      <c r="C51" s="32"/>
      <c r="D51" s="10"/>
      <c r="E51" s="40" t="s">
        <v>0</v>
      </c>
      <c r="F51" s="11" t="s">
        <v>114</v>
      </c>
      <c r="G51" s="46">
        <v>253</v>
      </c>
      <c r="H51" s="47">
        <v>2</v>
      </c>
      <c r="I51" s="40" t="s">
        <v>116</v>
      </c>
      <c r="J51" s="13" t="s">
        <v>115</v>
      </c>
      <c r="K51" s="13" t="s">
        <v>265</v>
      </c>
      <c r="L51" s="64" t="s">
        <v>266</v>
      </c>
      <c r="M51" s="12"/>
      <c r="N51" s="86">
        <f t="shared" si="0"/>
        <v>42305</v>
      </c>
      <c r="O51" s="86">
        <f t="shared" si="1"/>
        <v>42305</v>
      </c>
      <c r="P51" s="85">
        <f t="shared" ref="P51:R51" si="47">Q51</f>
        <v>42207</v>
      </c>
      <c r="Q51" s="85">
        <f t="shared" si="47"/>
        <v>42207</v>
      </c>
      <c r="R51" s="85">
        <f t="shared" si="47"/>
        <v>42207</v>
      </c>
      <c r="S51" s="85">
        <f t="shared" si="35"/>
        <v>42207</v>
      </c>
      <c r="T51" s="83">
        <v>98</v>
      </c>
      <c r="U51" s="83">
        <f t="shared" si="5"/>
        <v>42</v>
      </c>
      <c r="V51" s="9" t="s">
        <v>299</v>
      </c>
      <c r="W51" s="88">
        <f t="shared" si="46"/>
        <v>42347</v>
      </c>
      <c r="X51" s="8">
        <v>14</v>
      </c>
      <c r="Y51" s="89">
        <f t="shared" si="6"/>
        <v>42361</v>
      </c>
      <c r="Z51" s="99" t="s">
        <v>352</v>
      </c>
      <c r="AA51" s="3"/>
    </row>
    <row r="52" spans="1:27" s="2" customFormat="1" ht="15.75" x14ac:dyDescent="0.25">
      <c r="A52" s="27"/>
      <c r="B52" s="31" t="s">
        <v>289</v>
      </c>
      <c r="C52" s="32"/>
      <c r="D52" s="10"/>
      <c r="E52" s="40" t="s">
        <v>0</v>
      </c>
      <c r="F52" s="11" t="s">
        <v>117</v>
      </c>
      <c r="G52" s="46">
        <v>255</v>
      </c>
      <c r="H52" s="47" t="s">
        <v>297</v>
      </c>
      <c r="I52" s="40" t="s">
        <v>119</v>
      </c>
      <c r="J52" s="13" t="s">
        <v>118</v>
      </c>
      <c r="K52" s="13" t="s">
        <v>265</v>
      </c>
      <c r="L52" s="64" t="s">
        <v>266</v>
      </c>
      <c r="M52" s="12"/>
      <c r="N52" s="86">
        <f t="shared" si="0"/>
        <v>42305</v>
      </c>
      <c r="O52" s="86">
        <f t="shared" si="1"/>
        <v>42305</v>
      </c>
      <c r="P52" s="85">
        <f t="shared" ref="P52:R52" si="48">Q52</f>
        <v>42207</v>
      </c>
      <c r="Q52" s="85">
        <f t="shared" si="48"/>
        <v>42207</v>
      </c>
      <c r="R52" s="85">
        <f t="shared" si="48"/>
        <v>42207</v>
      </c>
      <c r="S52" s="85">
        <f t="shared" si="35"/>
        <v>42207</v>
      </c>
      <c r="T52" s="83">
        <v>98</v>
      </c>
      <c r="U52" s="83">
        <f t="shared" si="5"/>
        <v>42</v>
      </c>
      <c r="V52" s="9" t="s">
        <v>299</v>
      </c>
      <c r="W52" s="88">
        <f t="shared" si="46"/>
        <v>42347</v>
      </c>
      <c r="X52" s="8">
        <v>14</v>
      </c>
      <c r="Y52" s="89">
        <f t="shared" si="6"/>
        <v>42361</v>
      </c>
      <c r="Z52" s="99" t="s">
        <v>352</v>
      </c>
      <c r="AA52" s="3"/>
    </row>
    <row r="53" spans="1:27" s="2" customFormat="1" ht="15.75" x14ac:dyDescent="0.25">
      <c r="A53" s="27"/>
      <c r="B53" s="31"/>
      <c r="C53" s="32" t="s">
        <v>310</v>
      </c>
      <c r="D53" s="10"/>
      <c r="E53" s="40" t="s">
        <v>0</v>
      </c>
      <c r="F53" s="11"/>
      <c r="G53" s="46" t="s">
        <v>315</v>
      </c>
      <c r="H53" s="47"/>
      <c r="I53" s="40">
        <v>195</v>
      </c>
      <c r="J53" s="13"/>
      <c r="K53" s="13"/>
      <c r="L53" s="64"/>
      <c r="M53" s="12"/>
      <c r="N53" s="86">
        <f t="shared" si="0"/>
        <v>42305</v>
      </c>
      <c r="O53" s="86">
        <f t="shared" si="1"/>
        <v>42305</v>
      </c>
      <c r="P53" s="85"/>
      <c r="Q53" s="85"/>
      <c r="R53" s="85"/>
      <c r="S53" s="85"/>
      <c r="T53" s="83"/>
      <c r="U53" s="83">
        <f t="shared" si="5"/>
        <v>42</v>
      </c>
      <c r="V53" s="9" t="s">
        <v>299</v>
      </c>
      <c r="W53" s="88">
        <f>W52</f>
        <v>42347</v>
      </c>
      <c r="X53" s="8">
        <v>14</v>
      </c>
      <c r="Y53" s="89">
        <f t="shared" si="6"/>
        <v>42361</v>
      </c>
      <c r="Z53" s="99" t="s">
        <v>352</v>
      </c>
      <c r="AA53" s="3"/>
    </row>
    <row r="54" spans="1:27" s="2" customFormat="1" ht="15.75" x14ac:dyDescent="0.25">
      <c r="A54" s="27"/>
      <c r="B54" s="31" t="s">
        <v>289</v>
      </c>
      <c r="C54" s="32"/>
      <c r="D54" s="10"/>
      <c r="E54" s="40" t="s">
        <v>0</v>
      </c>
      <c r="F54" s="11" t="s">
        <v>120</v>
      </c>
      <c r="G54" s="46">
        <v>257</v>
      </c>
      <c r="H54" s="47">
        <v>1</v>
      </c>
      <c r="I54" s="40" t="s">
        <v>122</v>
      </c>
      <c r="J54" s="13" t="s">
        <v>121</v>
      </c>
      <c r="K54" s="13" t="s">
        <v>265</v>
      </c>
      <c r="L54" s="64" t="s">
        <v>266</v>
      </c>
      <c r="M54" s="12"/>
      <c r="N54" s="86">
        <f t="shared" si="0"/>
        <v>42298</v>
      </c>
      <c r="O54" s="86">
        <f t="shared" si="1"/>
        <v>42298</v>
      </c>
      <c r="P54" s="85">
        <f t="shared" ref="P54:R54" si="49">Q54</f>
        <v>42207</v>
      </c>
      <c r="Q54" s="85">
        <f t="shared" si="49"/>
        <v>42207</v>
      </c>
      <c r="R54" s="85">
        <f t="shared" si="49"/>
        <v>42207</v>
      </c>
      <c r="S54" s="85">
        <f t="shared" si="35"/>
        <v>42207</v>
      </c>
      <c r="T54" s="83">
        <f t="shared" si="4"/>
        <v>91</v>
      </c>
      <c r="U54" s="83">
        <f t="shared" si="5"/>
        <v>42</v>
      </c>
      <c r="V54" s="9" t="s">
        <v>299</v>
      </c>
      <c r="W54" s="88">
        <v>42340</v>
      </c>
      <c r="X54" s="8">
        <v>14</v>
      </c>
      <c r="Y54" s="89">
        <f t="shared" si="6"/>
        <v>42354</v>
      </c>
      <c r="Z54" s="99" t="s">
        <v>352</v>
      </c>
      <c r="AA54" s="3"/>
    </row>
    <row r="55" spans="1:27" s="2" customFormat="1" ht="15.75" x14ac:dyDescent="0.25">
      <c r="A55" s="27"/>
      <c r="B55" s="31" t="s">
        <v>289</v>
      </c>
      <c r="C55" s="32"/>
      <c r="D55" s="10"/>
      <c r="E55" s="40" t="s">
        <v>0</v>
      </c>
      <c r="F55" s="11" t="s">
        <v>123</v>
      </c>
      <c r="G55" s="46">
        <v>259</v>
      </c>
      <c r="H55" s="47">
        <v>2</v>
      </c>
      <c r="I55" s="40" t="s">
        <v>125</v>
      </c>
      <c r="J55" s="13" t="s">
        <v>124</v>
      </c>
      <c r="K55" s="13" t="s">
        <v>265</v>
      </c>
      <c r="L55" s="64" t="s">
        <v>266</v>
      </c>
      <c r="M55" s="12"/>
      <c r="N55" s="86">
        <f t="shared" si="0"/>
        <v>42298</v>
      </c>
      <c r="O55" s="86">
        <f t="shared" si="1"/>
        <v>42298</v>
      </c>
      <c r="P55" s="85">
        <f t="shared" ref="P55:R55" si="50">Q55</f>
        <v>42207</v>
      </c>
      <c r="Q55" s="85">
        <f t="shared" si="50"/>
        <v>42207</v>
      </c>
      <c r="R55" s="85">
        <f t="shared" si="50"/>
        <v>42207</v>
      </c>
      <c r="S55" s="85">
        <f t="shared" si="35"/>
        <v>42207</v>
      </c>
      <c r="T55" s="83">
        <f t="shared" si="4"/>
        <v>91</v>
      </c>
      <c r="U55" s="83">
        <f t="shared" si="5"/>
        <v>42</v>
      </c>
      <c r="V55" s="9" t="s">
        <v>299</v>
      </c>
      <c r="W55" s="88">
        <f>W54</f>
        <v>42340</v>
      </c>
      <c r="X55" s="8">
        <v>14</v>
      </c>
      <c r="Y55" s="89">
        <f t="shared" si="6"/>
        <v>42354</v>
      </c>
      <c r="Z55" s="99" t="s">
        <v>352</v>
      </c>
      <c r="AA55" s="3"/>
    </row>
    <row r="56" spans="1:27" s="2" customFormat="1" ht="15.75" x14ac:dyDescent="0.25">
      <c r="A56" s="27"/>
      <c r="B56" s="31" t="s">
        <v>289</v>
      </c>
      <c r="C56" s="32"/>
      <c r="D56" s="10"/>
      <c r="E56" s="40" t="s">
        <v>0</v>
      </c>
      <c r="F56" s="11" t="s">
        <v>126</v>
      </c>
      <c r="G56" s="46">
        <v>261</v>
      </c>
      <c r="H56" s="47" t="s">
        <v>297</v>
      </c>
      <c r="I56" s="40" t="s">
        <v>128</v>
      </c>
      <c r="J56" s="13" t="s">
        <v>127</v>
      </c>
      <c r="K56" s="13" t="s">
        <v>265</v>
      </c>
      <c r="L56" s="64" t="s">
        <v>266</v>
      </c>
      <c r="M56" s="12"/>
      <c r="N56" s="86">
        <f t="shared" si="0"/>
        <v>42298</v>
      </c>
      <c r="O56" s="86">
        <f t="shared" si="1"/>
        <v>42298</v>
      </c>
      <c r="P56" s="85">
        <f t="shared" ref="P56:R56" si="51">Q56</f>
        <v>42207</v>
      </c>
      <c r="Q56" s="85">
        <f t="shared" si="51"/>
        <v>42207</v>
      </c>
      <c r="R56" s="85">
        <f t="shared" si="51"/>
        <v>42207</v>
      </c>
      <c r="S56" s="85">
        <f t="shared" si="35"/>
        <v>42207</v>
      </c>
      <c r="T56" s="83">
        <f t="shared" si="4"/>
        <v>91</v>
      </c>
      <c r="U56" s="83">
        <f t="shared" si="5"/>
        <v>42</v>
      </c>
      <c r="V56" s="9" t="s">
        <v>299</v>
      </c>
      <c r="W56" s="88">
        <f t="shared" ref="W56:W58" si="52">W55</f>
        <v>42340</v>
      </c>
      <c r="X56" s="8">
        <v>14</v>
      </c>
      <c r="Y56" s="89">
        <f t="shared" si="6"/>
        <v>42354</v>
      </c>
      <c r="Z56" s="99" t="s">
        <v>352</v>
      </c>
      <c r="AA56" s="3"/>
    </row>
    <row r="57" spans="1:27" s="2" customFormat="1" ht="15.75" x14ac:dyDescent="0.25">
      <c r="A57" s="27"/>
      <c r="B57" s="31" t="s">
        <v>289</v>
      </c>
      <c r="C57" s="32"/>
      <c r="D57" s="10" t="s">
        <v>288</v>
      </c>
      <c r="E57" s="40" t="s">
        <v>0</v>
      </c>
      <c r="F57" s="11" t="s">
        <v>129</v>
      </c>
      <c r="G57" s="46">
        <v>263</v>
      </c>
      <c r="H57" s="47" t="s">
        <v>298</v>
      </c>
      <c r="I57" s="40" t="s">
        <v>131</v>
      </c>
      <c r="J57" s="13" t="s">
        <v>130</v>
      </c>
      <c r="K57" s="13" t="s">
        <v>265</v>
      </c>
      <c r="L57" s="64" t="s">
        <v>266</v>
      </c>
      <c r="M57" s="12"/>
      <c r="N57" s="86">
        <f t="shared" si="0"/>
        <v>42298</v>
      </c>
      <c r="O57" s="86">
        <f t="shared" si="1"/>
        <v>42298</v>
      </c>
      <c r="P57" s="85">
        <f t="shared" ref="P57:R57" si="53">Q57</f>
        <v>42207</v>
      </c>
      <c r="Q57" s="85">
        <f t="shared" si="53"/>
        <v>42207</v>
      </c>
      <c r="R57" s="85">
        <f t="shared" si="53"/>
        <v>42207</v>
      </c>
      <c r="S57" s="85">
        <f t="shared" si="35"/>
        <v>42207</v>
      </c>
      <c r="T57" s="83">
        <f t="shared" si="4"/>
        <v>91</v>
      </c>
      <c r="U57" s="83">
        <f t="shared" si="5"/>
        <v>42</v>
      </c>
      <c r="V57" s="9" t="s">
        <v>299</v>
      </c>
      <c r="W57" s="88">
        <f t="shared" si="52"/>
        <v>42340</v>
      </c>
      <c r="X57" s="8">
        <v>14</v>
      </c>
      <c r="Y57" s="89">
        <f t="shared" si="6"/>
        <v>42354</v>
      </c>
      <c r="Z57" s="99" t="s">
        <v>319</v>
      </c>
      <c r="AA57" s="3"/>
    </row>
    <row r="58" spans="1:27" s="2" customFormat="1" ht="15.75" x14ac:dyDescent="0.25">
      <c r="A58" s="27"/>
      <c r="B58" s="31"/>
      <c r="C58" s="32" t="s">
        <v>310</v>
      </c>
      <c r="D58" s="10"/>
      <c r="E58" s="40" t="s">
        <v>0</v>
      </c>
      <c r="F58" s="11"/>
      <c r="G58" s="46" t="s">
        <v>315</v>
      </c>
      <c r="H58" s="47"/>
      <c r="I58" s="40">
        <v>197</v>
      </c>
      <c r="J58" s="13"/>
      <c r="K58" s="13"/>
      <c r="L58" s="64"/>
      <c r="M58" s="12"/>
      <c r="N58" s="86">
        <f t="shared" si="0"/>
        <v>42298</v>
      </c>
      <c r="O58" s="86">
        <f t="shared" si="1"/>
        <v>42298</v>
      </c>
      <c r="P58" s="85"/>
      <c r="Q58" s="85"/>
      <c r="R58" s="85"/>
      <c r="S58" s="85"/>
      <c r="T58" s="83"/>
      <c r="U58" s="83">
        <f t="shared" si="5"/>
        <v>42</v>
      </c>
      <c r="V58" s="9" t="s">
        <v>299</v>
      </c>
      <c r="W58" s="88">
        <f t="shared" si="52"/>
        <v>42340</v>
      </c>
      <c r="X58" s="8">
        <v>14</v>
      </c>
      <c r="Y58" s="89">
        <f t="shared" si="6"/>
        <v>42354</v>
      </c>
      <c r="Z58" s="99" t="s">
        <v>352</v>
      </c>
      <c r="AA58" s="3"/>
    </row>
    <row r="59" spans="1:27" s="2" customFormat="1" ht="15.75" x14ac:dyDescent="0.25">
      <c r="A59" s="27"/>
      <c r="B59" s="31" t="s">
        <v>289</v>
      </c>
      <c r="C59" s="32"/>
      <c r="D59" s="10"/>
      <c r="E59" s="40" t="s">
        <v>0</v>
      </c>
      <c r="F59" s="11" t="s">
        <v>132</v>
      </c>
      <c r="G59" s="81">
        <v>265</v>
      </c>
      <c r="H59" s="47">
        <v>1</v>
      </c>
      <c r="I59" s="82" t="s">
        <v>269</v>
      </c>
      <c r="J59" s="65" t="s">
        <v>268</v>
      </c>
      <c r="K59" s="13"/>
      <c r="L59" s="64" t="s">
        <v>267</v>
      </c>
      <c r="M59" s="12"/>
      <c r="N59" s="69">
        <f>O59</f>
        <v>42515</v>
      </c>
      <c r="O59" s="69">
        <f>W59-U59</f>
        <v>42515</v>
      </c>
      <c r="P59" s="69" t="s">
        <v>345</v>
      </c>
      <c r="Q59" s="69" t="s">
        <v>345</v>
      </c>
      <c r="R59" s="69" t="s">
        <v>345</v>
      </c>
      <c r="S59" s="69" t="s">
        <v>345</v>
      </c>
      <c r="T59" s="83"/>
      <c r="U59" s="83">
        <v>35</v>
      </c>
      <c r="V59" s="9" t="s">
        <v>299</v>
      </c>
      <c r="W59" s="15">
        <f>W105+7</f>
        <v>42550</v>
      </c>
      <c r="X59" s="8">
        <v>14</v>
      </c>
      <c r="Y59" s="17">
        <f t="shared" si="6"/>
        <v>42564</v>
      </c>
      <c r="Z59" s="99" t="s">
        <v>353</v>
      </c>
      <c r="AA59" s="3"/>
    </row>
    <row r="60" spans="1:27" s="2" customFormat="1" ht="15.75" x14ac:dyDescent="0.25">
      <c r="A60" s="27"/>
      <c r="B60" s="31" t="s">
        <v>289</v>
      </c>
      <c r="C60" s="32"/>
      <c r="D60" s="10"/>
      <c r="E60" s="40" t="s">
        <v>0</v>
      </c>
      <c r="F60" s="11" t="s">
        <v>133</v>
      </c>
      <c r="G60" s="81">
        <v>267</v>
      </c>
      <c r="H60" s="47">
        <v>2</v>
      </c>
      <c r="I60" s="82" t="s">
        <v>270</v>
      </c>
      <c r="J60" s="65" t="s">
        <v>268</v>
      </c>
      <c r="K60" s="13"/>
      <c r="L60" s="64" t="s">
        <v>267</v>
      </c>
      <c r="M60" s="12"/>
      <c r="N60" s="87">
        <f t="shared" si="0"/>
        <v>42214</v>
      </c>
      <c r="O60" s="87">
        <f t="shared" ref="O60:O67" si="54">W60-U60</f>
        <v>42214</v>
      </c>
      <c r="P60" s="69" t="s">
        <v>345</v>
      </c>
      <c r="Q60" s="69" t="s">
        <v>345</v>
      </c>
      <c r="R60" s="69" t="s">
        <v>345</v>
      </c>
      <c r="S60" s="69" t="s">
        <v>345</v>
      </c>
      <c r="T60" s="83"/>
      <c r="U60" s="83">
        <f>U59</f>
        <v>35</v>
      </c>
      <c r="V60" s="9" t="s">
        <v>299</v>
      </c>
      <c r="W60" s="91">
        <f>W67+7</f>
        <v>42249</v>
      </c>
      <c r="X60" s="8">
        <v>14</v>
      </c>
      <c r="Y60" s="92">
        <f t="shared" si="6"/>
        <v>42263</v>
      </c>
      <c r="Z60" s="99" t="s">
        <v>353</v>
      </c>
      <c r="AA60" s="3"/>
    </row>
    <row r="61" spans="1:27" s="2" customFormat="1" ht="15.75" x14ac:dyDescent="0.25">
      <c r="A61" s="27"/>
      <c r="B61" s="31" t="s">
        <v>289</v>
      </c>
      <c r="C61" s="32"/>
      <c r="D61" s="10"/>
      <c r="E61" s="40" t="s">
        <v>0</v>
      </c>
      <c r="F61" s="11" t="s">
        <v>134</v>
      </c>
      <c r="G61" s="81">
        <v>269</v>
      </c>
      <c r="H61" s="47">
        <v>3</v>
      </c>
      <c r="I61" s="82" t="s">
        <v>271</v>
      </c>
      <c r="J61" s="65" t="s">
        <v>268</v>
      </c>
      <c r="K61" s="13"/>
      <c r="L61" s="64" t="s">
        <v>267</v>
      </c>
      <c r="M61" s="12"/>
      <c r="N61" s="87">
        <f t="shared" si="0"/>
        <v>42214</v>
      </c>
      <c r="O61" s="87">
        <f t="shared" si="54"/>
        <v>42214</v>
      </c>
      <c r="P61" s="69" t="s">
        <v>345</v>
      </c>
      <c r="Q61" s="69" t="s">
        <v>345</v>
      </c>
      <c r="R61" s="69" t="s">
        <v>345</v>
      </c>
      <c r="S61" s="69" t="s">
        <v>345</v>
      </c>
      <c r="T61" s="83"/>
      <c r="U61" s="83">
        <f t="shared" ref="U61:U67" si="55">U60</f>
        <v>35</v>
      </c>
      <c r="V61" s="9" t="s">
        <v>299</v>
      </c>
      <c r="W61" s="91">
        <f>W60</f>
        <v>42249</v>
      </c>
      <c r="X61" s="8">
        <v>14</v>
      </c>
      <c r="Y61" s="92">
        <f t="shared" si="6"/>
        <v>42263</v>
      </c>
      <c r="Z61" s="99" t="s">
        <v>353</v>
      </c>
      <c r="AA61" s="3"/>
    </row>
    <row r="62" spans="1:27" s="2" customFormat="1" ht="15.75" x14ac:dyDescent="0.25">
      <c r="A62" s="27"/>
      <c r="B62" s="31" t="s">
        <v>290</v>
      </c>
      <c r="C62" s="32"/>
      <c r="D62" s="10"/>
      <c r="E62" s="40" t="s">
        <v>0</v>
      </c>
      <c r="F62" s="11" t="s">
        <v>135</v>
      </c>
      <c r="G62" s="48" t="s">
        <v>305</v>
      </c>
      <c r="H62" s="47">
        <v>4</v>
      </c>
      <c r="I62" s="82" t="s">
        <v>286</v>
      </c>
      <c r="J62" s="65"/>
      <c r="K62" s="13"/>
      <c r="L62" s="64" t="s">
        <v>267</v>
      </c>
      <c r="M62" s="12"/>
      <c r="N62" s="87">
        <f t="shared" si="0"/>
        <v>42214</v>
      </c>
      <c r="O62" s="87">
        <f t="shared" si="54"/>
        <v>42214</v>
      </c>
      <c r="P62" s="69" t="s">
        <v>345</v>
      </c>
      <c r="Q62" s="69" t="s">
        <v>345</v>
      </c>
      <c r="R62" s="69" t="s">
        <v>345</v>
      </c>
      <c r="S62" s="69" t="s">
        <v>345</v>
      </c>
      <c r="T62" s="83"/>
      <c r="U62" s="83">
        <f t="shared" si="55"/>
        <v>35</v>
      </c>
      <c r="V62" s="9" t="s">
        <v>299</v>
      </c>
      <c r="W62" s="91">
        <f>W61</f>
        <v>42249</v>
      </c>
      <c r="X62" s="8">
        <v>14</v>
      </c>
      <c r="Y62" s="92">
        <f t="shared" si="6"/>
        <v>42263</v>
      </c>
      <c r="Z62" s="99" t="s">
        <v>353</v>
      </c>
      <c r="AA62" s="3"/>
    </row>
    <row r="63" spans="1:27" s="2" customFormat="1" ht="15.75" x14ac:dyDescent="0.25">
      <c r="A63" s="27"/>
      <c r="B63" s="31" t="s">
        <v>289</v>
      </c>
      <c r="C63" s="32"/>
      <c r="D63" s="10"/>
      <c r="E63" s="40" t="s">
        <v>0</v>
      </c>
      <c r="F63" s="11" t="s">
        <v>136</v>
      </c>
      <c r="G63" s="81">
        <v>271</v>
      </c>
      <c r="H63" s="47">
        <v>1</v>
      </c>
      <c r="I63" s="82" t="s">
        <v>272</v>
      </c>
      <c r="J63" s="65" t="s">
        <v>268</v>
      </c>
      <c r="K63" s="13"/>
      <c r="L63" s="64" t="s">
        <v>267</v>
      </c>
      <c r="M63" s="12"/>
      <c r="N63" s="69">
        <f t="shared" si="0"/>
        <v>42515</v>
      </c>
      <c r="O63" s="69">
        <f t="shared" si="54"/>
        <v>42515</v>
      </c>
      <c r="P63" s="69" t="s">
        <v>345</v>
      </c>
      <c r="Q63" s="69" t="s">
        <v>345</v>
      </c>
      <c r="R63" s="69" t="s">
        <v>345</v>
      </c>
      <c r="S63" s="69" t="s">
        <v>345</v>
      </c>
      <c r="T63" s="83"/>
      <c r="U63" s="83">
        <f t="shared" si="55"/>
        <v>35</v>
      </c>
      <c r="V63" s="9" t="s">
        <v>299</v>
      </c>
      <c r="W63" s="15">
        <f>W59</f>
        <v>42550</v>
      </c>
      <c r="X63" s="8">
        <v>14</v>
      </c>
      <c r="Y63" s="17">
        <f t="shared" si="6"/>
        <v>42564</v>
      </c>
      <c r="Z63" s="99" t="s">
        <v>353</v>
      </c>
      <c r="AA63" s="3"/>
    </row>
    <row r="64" spans="1:27" s="2" customFormat="1" ht="15.75" x14ac:dyDescent="0.25">
      <c r="A64" s="27"/>
      <c r="B64" s="31" t="s">
        <v>289</v>
      </c>
      <c r="C64" s="32"/>
      <c r="D64" s="10"/>
      <c r="E64" s="40" t="s">
        <v>0</v>
      </c>
      <c r="F64" s="11" t="s">
        <v>137</v>
      </c>
      <c r="G64" s="81">
        <v>273</v>
      </c>
      <c r="H64" s="47">
        <v>2</v>
      </c>
      <c r="I64" s="82" t="s">
        <v>273</v>
      </c>
      <c r="J64" s="65" t="s">
        <v>268</v>
      </c>
      <c r="K64" s="13"/>
      <c r="L64" s="64" t="s">
        <v>267</v>
      </c>
      <c r="M64" s="12"/>
      <c r="N64" s="87">
        <f t="shared" si="0"/>
        <v>42207</v>
      </c>
      <c r="O64" s="87">
        <f t="shared" si="54"/>
        <v>42207</v>
      </c>
      <c r="P64" s="69" t="s">
        <v>345</v>
      </c>
      <c r="Q64" s="69" t="s">
        <v>345</v>
      </c>
      <c r="R64" s="69" t="s">
        <v>345</v>
      </c>
      <c r="S64" s="69" t="s">
        <v>345</v>
      </c>
      <c r="T64" s="83"/>
      <c r="U64" s="83">
        <f t="shared" si="55"/>
        <v>35</v>
      </c>
      <c r="V64" s="9" t="s">
        <v>299</v>
      </c>
      <c r="W64" s="91">
        <v>42242</v>
      </c>
      <c r="X64" s="8">
        <v>14</v>
      </c>
      <c r="Y64" s="92">
        <f t="shared" si="6"/>
        <v>42256</v>
      </c>
      <c r="Z64" s="99" t="s">
        <v>353</v>
      </c>
      <c r="AA64" s="3"/>
    </row>
    <row r="65" spans="1:27" s="2" customFormat="1" ht="15.75" x14ac:dyDescent="0.25">
      <c r="A65" s="27"/>
      <c r="B65" s="31" t="s">
        <v>289</v>
      </c>
      <c r="C65" s="32"/>
      <c r="D65" s="10"/>
      <c r="E65" s="40" t="s">
        <v>0</v>
      </c>
      <c r="F65" s="11" t="s">
        <v>138</v>
      </c>
      <c r="G65" s="81">
        <v>275</v>
      </c>
      <c r="H65" s="47">
        <v>3</v>
      </c>
      <c r="I65" s="82" t="s">
        <v>274</v>
      </c>
      <c r="J65" s="65" t="s">
        <v>268</v>
      </c>
      <c r="K65" s="13"/>
      <c r="L65" s="64" t="s">
        <v>267</v>
      </c>
      <c r="M65" s="12"/>
      <c r="N65" s="87">
        <f t="shared" si="0"/>
        <v>42207</v>
      </c>
      <c r="O65" s="87">
        <f t="shared" si="54"/>
        <v>42207</v>
      </c>
      <c r="P65" s="69" t="s">
        <v>345</v>
      </c>
      <c r="Q65" s="69" t="s">
        <v>345</v>
      </c>
      <c r="R65" s="69" t="s">
        <v>345</v>
      </c>
      <c r="S65" s="69" t="s">
        <v>345</v>
      </c>
      <c r="T65" s="83"/>
      <c r="U65" s="83">
        <f t="shared" si="55"/>
        <v>35</v>
      </c>
      <c r="V65" s="9" t="s">
        <v>299</v>
      </c>
      <c r="W65" s="91">
        <f>W64</f>
        <v>42242</v>
      </c>
      <c r="X65" s="8">
        <v>14</v>
      </c>
      <c r="Y65" s="92">
        <f t="shared" si="6"/>
        <v>42256</v>
      </c>
      <c r="Z65" s="99" t="s">
        <v>353</v>
      </c>
      <c r="AA65" s="3"/>
    </row>
    <row r="66" spans="1:27" s="2" customFormat="1" ht="15.75" x14ac:dyDescent="0.25">
      <c r="A66" s="27"/>
      <c r="B66" s="31" t="s">
        <v>289</v>
      </c>
      <c r="C66" s="32"/>
      <c r="D66" s="10"/>
      <c r="E66" s="40" t="s">
        <v>0</v>
      </c>
      <c r="F66" s="11" t="s">
        <v>139</v>
      </c>
      <c r="G66" s="81">
        <v>277</v>
      </c>
      <c r="H66" s="47">
        <v>4</v>
      </c>
      <c r="I66" s="82" t="s">
        <v>275</v>
      </c>
      <c r="J66" s="65" t="s">
        <v>268</v>
      </c>
      <c r="K66" s="13"/>
      <c r="L66" s="64" t="s">
        <v>267</v>
      </c>
      <c r="M66" s="12"/>
      <c r="N66" s="87">
        <f t="shared" si="0"/>
        <v>42207</v>
      </c>
      <c r="O66" s="87">
        <f t="shared" si="54"/>
        <v>42207</v>
      </c>
      <c r="P66" s="69" t="s">
        <v>345</v>
      </c>
      <c r="Q66" s="69" t="s">
        <v>345</v>
      </c>
      <c r="R66" s="69" t="s">
        <v>345</v>
      </c>
      <c r="S66" s="69" t="s">
        <v>345</v>
      </c>
      <c r="T66" s="83"/>
      <c r="U66" s="83">
        <f t="shared" si="55"/>
        <v>35</v>
      </c>
      <c r="V66" s="9" t="s">
        <v>299</v>
      </c>
      <c r="W66" s="91">
        <f>W65</f>
        <v>42242</v>
      </c>
      <c r="X66" s="8">
        <v>14</v>
      </c>
      <c r="Y66" s="92">
        <f t="shared" si="6"/>
        <v>42256</v>
      </c>
      <c r="Z66" s="99" t="s">
        <v>353</v>
      </c>
      <c r="AA66" s="3"/>
    </row>
    <row r="67" spans="1:27" s="2" customFormat="1" ht="15.75" x14ac:dyDescent="0.25">
      <c r="A67" s="27"/>
      <c r="B67" s="31"/>
      <c r="C67" s="32" t="s">
        <v>310</v>
      </c>
      <c r="D67" s="10"/>
      <c r="E67" s="40" t="s">
        <v>0</v>
      </c>
      <c r="F67" s="11"/>
      <c r="G67" s="46"/>
      <c r="H67" s="47"/>
      <c r="I67" s="41" t="s">
        <v>313</v>
      </c>
      <c r="J67" s="65"/>
      <c r="K67" s="13"/>
      <c r="L67" s="64"/>
      <c r="M67" s="12"/>
      <c r="N67" s="87">
        <f t="shared" si="0"/>
        <v>42207</v>
      </c>
      <c r="O67" s="87">
        <f t="shared" si="54"/>
        <v>42207</v>
      </c>
      <c r="P67" s="69"/>
      <c r="Q67" s="69"/>
      <c r="R67" s="69"/>
      <c r="S67" s="69"/>
      <c r="T67" s="83"/>
      <c r="U67" s="83">
        <f t="shared" si="55"/>
        <v>35</v>
      </c>
      <c r="V67" s="9" t="s">
        <v>299</v>
      </c>
      <c r="W67" s="91">
        <v>42242</v>
      </c>
      <c r="X67" s="8">
        <v>14</v>
      </c>
      <c r="Y67" s="92">
        <f t="shared" si="6"/>
        <v>42256</v>
      </c>
      <c r="Z67" s="99" t="s">
        <v>353</v>
      </c>
      <c r="AA67" s="3"/>
    </row>
    <row r="68" spans="1:27" s="2" customFormat="1" ht="15.75" x14ac:dyDescent="0.25">
      <c r="A68" s="27"/>
      <c r="B68" s="31" t="s">
        <v>306</v>
      </c>
      <c r="C68" s="32"/>
      <c r="D68" s="10"/>
      <c r="E68" s="40" t="s">
        <v>0</v>
      </c>
      <c r="F68" s="11" t="s">
        <v>46</v>
      </c>
      <c r="G68" s="81">
        <v>281</v>
      </c>
      <c r="H68" s="47">
        <v>0</v>
      </c>
      <c r="I68" s="82">
        <v>203</v>
      </c>
      <c r="J68" s="65" t="s">
        <v>268</v>
      </c>
      <c r="K68" s="13"/>
      <c r="L68" s="64" t="s">
        <v>267</v>
      </c>
      <c r="M68" s="12"/>
      <c r="N68" s="69"/>
      <c r="O68" s="69"/>
      <c r="P68" s="69"/>
      <c r="Q68" s="69"/>
      <c r="R68" s="69"/>
      <c r="S68" s="69"/>
      <c r="T68" s="83"/>
      <c r="U68" s="83"/>
      <c r="V68" s="9" t="s">
        <v>290</v>
      </c>
      <c r="W68" s="15"/>
      <c r="X68" s="8"/>
      <c r="Y68" s="17"/>
      <c r="Z68" s="99" t="s">
        <v>319</v>
      </c>
      <c r="AA68" s="3"/>
    </row>
    <row r="69" spans="1:27" s="2" customFormat="1" ht="15.75" x14ac:dyDescent="0.25">
      <c r="A69" s="27"/>
      <c r="B69" s="31" t="s">
        <v>306</v>
      </c>
      <c r="C69" s="32"/>
      <c r="D69" s="10"/>
      <c r="E69" s="40" t="s">
        <v>0</v>
      </c>
      <c r="F69" s="11" t="s">
        <v>49</v>
      </c>
      <c r="G69" s="81">
        <v>281</v>
      </c>
      <c r="H69" s="47">
        <v>0</v>
      </c>
      <c r="I69" s="82">
        <v>205</v>
      </c>
      <c r="J69" s="65" t="s">
        <v>268</v>
      </c>
      <c r="K69" s="13"/>
      <c r="L69" s="64" t="s">
        <v>267</v>
      </c>
      <c r="M69" s="12"/>
      <c r="N69" s="69"/>
      <c r="O69" s="69"/>
      <c r="P69" s="69"/>
      <c r="Q69" s="69"/>
      <c r="R69" s="69"/>
      <c r="S69" s="69" t="s">
        <v>349</v>
      </c>
      <c r="T69" s="83"/>
      <c r="U69" s="83"/>
      <c r="V69" s="9" t="s">
        <v>290</v>
      </c>
      <c r="W69" s="15"/>
      <c r="X69" s="8"/>
      <c r="Y69" s="17"/>
      <c r="Z69" s="99" t="s">
        <v>319</v>
      </c>
      <c r="AA69" s="3"/>
    </row>
    <row r="70" spans="1:27" s="2" customFormat="1" ht="15.75" x14ac:dyDescent="0.25">
      <c r="A70" s="27"/>
      <c r="B70" s="31" t="s">
        <v>289</v>
      </c>
      <c r="C70" s="32"/>
      <c r="D70" s="10"/>
      <c r="E70" s="41" t="s">
        <v>150</v>
      </c>
      <c r="F70" s="11" t="s">
        <v>140</v>
      </c>
      <c r="G70" s="81">
        <v>168</v>
      </c>
      <c r="H70" s="47">
        <v>1</v>
      </c>
      <c r="I70" s="82" t="s">
        <v>276</v>
      </c>
      <c r="J70" s="65" t="s">
        <v>304</v>
      </c>
      <c r="K70" s="13"/>
      <c r="L70" s="64" t="s">
        <v>267</v>
      </c>
      <c r="M70" s="12"/>
      <c r="N70" s="87">
        <v>42171</v>
      </c>
      <c r="O70" s="87">
        <v>42172</v>
      </c>
      <c r="P70" s="69" t="s">
        <v>345</v>
      </c>
      <c r="Q70" s="69" t="s">
        <v>345</v>
      </c>
      <c r="R70" s="69" t="s">
        <v>345</v>
      </c>
      <c r="S70" s="69" t="s">
        <v>345</v>
      </c>
      <c r="T70" s="83"/>
      <c r="U70" s="83">
        <v>14</v>
      </c>
      <c r="V70" s="9" t="s">
        <v>299</v>
      </c>
      <c r="W70" s="91">
        <v>42185</v>
      </c>
      <c r="X70" s="8">
        <v>14</v>
      </c>
      <c r="Y70" s="92">
        <f t="shared" ref="Y70:Y121" si="56">W70+X70</f>
        <v>42199</v>
      </c>
      <c r="Z70" s="99" t="s">
        <v>353</v>
      </c>
      <c r="AA70" s="3"/>
    </row>
    <row r="71" spans="1:27" s="2" customFormat="1" ht="15.75" x14ac:dyDescent="0.25">
      <c r="A71" s="27"/>
      <c r="B71" s="31" t="s">
        <v>289</v>
      </c>
      <c r="C71" s="32"/>
      <c r="D71" s="10"/>
      <c r="E71" s="41" t="s">
        <v>150</v>
      </c>
      <c r="F71" s="11" t="s">
        <v>141</v>
      </c>
      <c r="G71" s="81">
        <v>170</v>
      </c>
      <c r="H71" s="47">
        <v>2</v>
      </c>
      <c r="I71" s="82" t="s">
        <v>277</v>
      </c>
      <c r="J71" s="65" t="s">
        <v>304</v>
      </c>
      <c r="K71" s="13"/>
      <c r="L71" s="64" t="s">
        <v>267</v>
      </c>
      <c r="M71" s="12"/>
      <c r="N71" s="87">
        <v>42171</v>
      </c>
      <c r="O71" s="87">
        <v>42172</v>
      </c>
      <c r="P71" s="69" t="s">
        <v>345</v>
      </c>
      <c r="Q71" s="69" t="s">
        <v>345</v>
      </c>
      <c r="R71" s="69" t="s">
        <v>345</v>
      </c>
      <c r="S71" s="69" t="s">
        <v>345</v>
      </c>
      <c r="T71" s="83"/>
      <c r="U71" s="83">
        <v>14</v>
      </c>
      <c r="V71" s="9" t="s">
        <v>299</v>
      </c>
      <c r="W71" s="91">
        <v>42185</v>
      </c>
      <c r="X71" s="8">
        <v>14</v>
      </c>
      <c r="Y71" s="92">
        <f t="shared" si="56"/>
        <v>42199</v>
      </c>
      <c r="Z71" s="99" t="s">
        <v>353</v>
      </c>
      <c r="AA71" s="3"/>
    </row>
    <row r="72" spans="1:27" s="2" customFormat="1" ht="15.75" x14ac:dyDescent="0.25">
      <c r="A72" s="27"/>
      <c r="B72" s="31" t="s">
        <v>289</v>
      </c>
      <c r="C72" s="32"/>
      <c r="D72" s="10"/>
      <c r="E72" s="41" t="s">
        <v>150</v>
      </c>
      <c r="F72" s="11" t="s">
        <v>142</v>
      </c>
      <c r="G72" s="81">
        <v>172</v>
      </c>
      <c r="H72" s="47">
        <v>3</v>
      </c>
      <c r="I72" s="82" t="s">
        <v>278</v>
      </c>
      <c r="J72" s="65" t="s">
        <v>304</v>
      </c>
      <c r="K72" s="13"/>
      <c r="L72" s="64" t="s">
        <v>267</v>
      </c>
      <c r="M72" s="12"/>
      <c r="N72" s="87">
        <v>42185</v>
      </c>
      <c r="O72" s="87">
        <v>42172</v>
      </c>
      <c r="P72" s="69" t="s">
        <v>345</v>
      </c>
      <c r="Q72" s="69" t="s">
        <v>345</v>
      </c>
      <c r="R72" s="69" t="s">
        <v>345</v>
      </c>
      <c r="S72" s="69" t="s">
        <v>345</v>
      </c>
      <c r="T72" s="83"/>
      <c r="U72" s="83">
        <v>0</v>
      </c>
      <c r="V72" s="9" t="s">
        <v>299</v>
      </c>
      <c r="W72" s="91">
        <v>42185</v>
      </c>
      <c r="X72" s="8">
        <v>14</v>
      </c>
      <c r="Y72" s="92">
        <f t="shared" si="56"/>
        <v>42199</v>
      </c>
      <c r="Z72" s="99" t="s">
        <v>353</v>
      </c>
      <c r="AA72" s="3"/>
    </row>
    <row r="73" spans="1:27" s="2" customFormat="1" ht="15.75" x14ac:dyDescent="0.25">
      <c r="A73" s="27"/>
      <c r="B73" s="31" t="s">
        <v>289</v>
      </c>
      <c r="C73" s="32"/>
      <c r="D73" s="10"/>
      <c r="E73" s="41" t="s">
        <v>150</v>
      </c>
      <c r="F73" s="11" t="s">
        <v>143</v>
      </c>
      <c r="G73" s="81">
        <v>174</v>
      </c>
      <c r="H73" s="47">
        <v>4</v>
      </c>
      <c r="I73" s="82" t="s">
        <v>279</v>
      </c>
      <c r="J73" s="65" t="s">
        <v>304</v>
      </c>
      <c r="K73" s="13"/>
      <c r="L73" s="64" t="s">
        <v>267</v>
      </c>
      <c r="M73" s="12"/>
      <c r="N73" s="87">
        <v>42185</v>
      </c>
      <c r="O73" s="87">
        <v>42172</v>
      </c>
      <c r="P73" s="69" t="s">
        <v>345</v>
      </c>
      <c r="Q73" s="69" t="s">
        <v>345</v>
      </c>
      <c r="R73" s="69" t="s">
        <v>345</v>
      </c>
      <c r="S73" s="69" t="s">
        <v>345</v>
      </c>
      <c r="T73" s="83"/>
      <c r="U73" s="83">
        <v>0</v>
      </c>
      <c r="V73" s="9" t="s">
        <v>299</v>
      </c>
      <c r="W73" s="91">
        <v>42185</v>
      </c>
      <c r="X73" s="8">
        <v>14</v>
      </c>
      <c r="Y73" s="92">
        <f t="shared" si="56"/>
        <v>42199</v>
      </c>
      <c r="Z73" s="99" t="s">
        <v>353</v>
      </c>
      <c r="AA73" s="3"/>
    </row>
    <row r="74" spans="1:27" s="2" customFormat="1" ht="15.75" x14ac:dyDescent="0.25">
      <c r="A74" s="27"/>
      <c r="B74" s="31" t="s">
        <v>289</v>
      </c>
      <c r="C74" s="32"/>
      <c r="D74" s="10"/>
      <c r="E74" s="41" t="s">
        <v>150</v>
      </c>
      <c r="F74" s="11" t="s">
        <v>144</v>
      </c>
      <c r="G74" s="81">
        <v>176</v>
      </c>
      <c r="H74" s="47">
        <v>1</v>
      </c>
      <c r="I74" s="82" t="s">
        <v>281</v>
      </c>
      <c r="J74" s="65" t="s">
        <v>304</v>
      </c>
      <c r="K74" s="13"/>
      <c r="L74" s="64" t="s">
        <v>267</v>
      </c>
      <c r="M74" s="12"/>
      <c r="N74" s="87">
        <v>42165</v>
      </c>
      <c r="O74" s="87">
        <v>42172</v>
      </c>
      <c r="P74" s="69" t="s">
        <v>345</v>
      </c>
      <c r="Q74" s="69" t="s">
        <v>345</v>
      </c>
      <c r="R74" s="69" t="s">
        <v>345</v>
      </c>
      <c r="S74" s="69" t="s">
        <v>345</v>
      </c>
      <c r="T74" s="83"/>
      <c r="U74" s="83">
        <v>14</v>
      </c>
      <c r="V74" s="9" t="s">
        <v>299</v>
      </c>
      <c r="W74" s="91">
        <v>42179</v>
      </c>
      <c r="X74" s="8">
        <v>14</v>
      </c>
      <c r="Y74" s="92">
        <f t="shared" si="56"/>
        <v>42193</v>
      </c>
      <c r="Z74" s="99" t="s">
        <v>353</v>
      </c>
      <c r="AA74" s="3"/>
    </row>
    <row r="75" spans="1:27" s="2" customFormat="1" ht="15.75" x14ac:dyDescent="0.25">
      <c r="A75" s="27"/>
      <c r="B75" s="31" t="s">
        <v>289</v>
      </c>
      <c r="C75" s="32"/>
      <c r="D75" s="10"/>
      <c r="E75" s="41" t="s">
        <v>150</v>
      </c>
      <c r="F75" s="11" t="s">
        <v>145</v>
      </c>
      <c r="G75" s="81">
        <v>178</v>
      </c>
      <c r="H75" s="47">
        <v>2</v>
      </c>
      <c r="I75" s="82" t="s">
        <v>282</v>
      </c>
      <c r="J75" s="65" t="s">
        <v>304</v>
      </c>
      <c r="K75" s="13"/>
      <c r="L75" s="64" t="s">
        <v>267</v>
      </c>
      <c r="M75" s="12"/>
      <c r="N75" s="87">
        <v>42165</v>
      </c>
      <c r="O75" s="87">
        <v>42172</v>
      </c>
      <c r="P75" s="69" t="s">
        <v>345</v>
      </c>
      <c r="Q75" s="69" t="s">
        <v>345</v>
      </c>
      <c r="R75" s="69" t="s">
        <v>345</v>
      </c>
      <c r="S75" s="69" t="s">
        <v>345</v>
      </c>
      <c r="T75" s="83"/>
      <c r="U75" s="83">
        <v>14</v>
      </c>
      <c r="V75" s="9" t="s">
        <v>299</v>
      </c>
      <c r="W75" s="91">
        <v>42179</v>
      </c>
      <c r="X75" s="8">
        <v>14</v>
      </c>
      <c r="Y75" s="92">
        <f t="shared" si="56"/>
        <v>42193</v>
      </c>
      <c r="Z75" s="99" t="s">
        <v>353</v>
      </c>
      <c r="AA75" s="3"/>
    </row>
    <row r="76" spans="1:27" s="2" customFormat="1" ht="15.75" x14ac:dyDescent="0.25">
      <c r="A76" s="27"/>
      <c r="B76" s="31" t="s">
        <v>289</v>
      </c>
      <c r="C76" s="32"/>
      <c r="D76" s="10"/>
      <c r="E76" s="41" t="s">
        <v>150</v>
      </c>
      <c r="F76" s="11" t="s">
        <v>146</v>
      </c>
      <c r="G76" s="81">
        <v>180</v>
      </c>
      <c r="H76" s="47">
        <v>3</v>
      </c>
      <c r="I76" s="82" t="s">
        <v>283</v>
      </c>
      <c r="J76" s="65" t="s">
        <v>304</v>
      </c>
      <c r="K76" s="13"/>
      <c r="L76" s="64" t="s">
        <v>267</v>
      </c>
      <c r="M76" s="12"/>
      <c r="N76" s="87">
        <v>42159</v>
      </c>
      <c r="O76" s="87">
        <v>42172</v>
      </c>
      <c r="P76" s="69" t="s">
        <v>345</v>
      </c>
      <c r="Q76" s="69" t="s">
        <v>345</v>
      </c>
      <c r="R76" s="69" t="s">
        <v>345</v>
      </c>
      <c r="S76" s="69" t="s">
        <v>345</v>
      </c>
      <c r="T76" s="83"/>
      <c r="U76" s="83">
        <v>20</v>
      </c>
      <c r="V76" s="9" t="s">
        <v>299</v>
      </c>
      <c r="W76" s="91">
        <v>42179</v>
      </c>
      <c r="X76" s="8">
        <v>14</v>
      </c>
      <c r="Y76" s="92">
        <f t="shared" si="56"/>
        <v>42193</v>
      </c>
      <c r="Z76" s="99" t="s">
        <v>353</v>
      </c>
      <c r="AA76" s="3"/>
    </row>
    <row r="77" spans="1:27" s="2" customFormat="1" ht="15.75" x14ac:dyDescent="0.25">
      <c r="A77" s="27"/>
      <c r="B77" s="31" t="s">
        <v>289</v>
      </c>
      <c r="C77" s="32"/>
      <c r="D77" s="10"/>
      <c r="E77" s="41" t="s">
        <v>150</v>
      </c>
      <c r="F77" s="11" t="s">
        <v>147</v>
      </c>
      <c r="G77" s="81">
        <v>182</v>
      </c>
      <c r="H77" s="47">
        <v>4</v>
      </c>
      <c r="I77" s="82" t="s">
        <v>280</v>
      </c>
      <c r="J77" s="65" t="s">
        <v>304</v>
      </c>
      <c r="K77" s="13"/>
      <c r="L77" s="64" t="s">
        <v>267</v>
      </c>
      <c r="M77" s="12"/>
      <c r="N77" s="87">
        <v>42159</v>
      </c>
      <c r="O77" s="87">
        <v>42172</v>
      </c>
      <c r="P77" s="69" t="s">
        <v>345</v>
      </c>
      <c r="Q77" s="69" t="s">
        <v>345</v>
      </c>
      <c r="R77" s="69" t="s">
        <v>345</v>
      </c>
      <c r="S77" s="69" t="s">
        <v>345</v>
      </c>
      <c r="T77" s="83"/>
      <c r="U77" s="83">
        <v>20</v>
      </c>
      <c r="V77" s="9" t="s">
        <v>299</v>
      </c>
      <c r="W77" s="91">
        <v>42179</v>
      </c>
      <c r="X77" s="8">
        <v>14</v>
      </c>
      <c r="Y77" s="92">
        <f t="shared" si="56"/>
        <v>42193</v>
      </c>
      <c r="Z77" s="99" t="s">
        <v>353</v>
      </c>
      <c r="AA77" s="3"/>
    </row>
    <row r="78" spans="1:27" s="2" customFormat="1" ht="15.75" x14ac:dyDescent="0.25">
      <c r="A78" s="27"/>
      <c r="B78" s="31"/>
      <c r="C78" s="32" t="s">
        <v>310</v>
      </c>
      <c r="D78" s="10"/>
      <c r="E78" s="40" t="s">
        <v>150</v>
      </c>
      <c r="F78" s="11"/>
      <c r="G78" s="46"/>
      <c r="H78" s="47"/>
      <c r="I78" s="41" t="s">
        <v>314</v>
      </c>
      <c r="J78" s="65"/>
      <c r="K78" s="13"/>
      <c r="L78" s="64"/>
      <c r="M78" s="12"/>
      <c r="N78" s="87">
        <v>42172</v>
      </c>
      <c r="O78" s="87">
        <v>42172</v>
      </c>
      <c r="P78" s="69"/>
      <c r="Q78" s="69"/>
      <c r="R78" s="69"/>
      <c r="S78" s="69"/>
      <c r="T78" s="83"/>
      <c r="U78" s="83">
        <v>7</v>
      </c>
      <c r="V78" s="9" t="s">
        <v>299</v>
      </c>
      <c r="W78" s="91">
        <v>42179</v>
      </c>
      <c r="X78" s="8">
        <v>14</v>
      </c>
      <c r="Y78" s="92">
        <f t="shared" si="56"/>
        <v>42193</v>
      </c>
      <c r="Z78" s="99" t="s">
        <v>353</v>
      </c>
      <c r="AA78" s="3"/>
    </row>
    <row r="79" spans="1:27" s="2" customFormat="1" ht="15.75" x14ac:dyDescent="0.25">
      <c r="A79" s="27"/>
      <c r="B79" s="31" t="s">
        <v>306</v>
      </c>
      <c r="C79" s="32"/>
      <c r="D79" s="10"/>
      <c r="E79" s="41" t="s">
        <v>150</v>
      </c>
      <c r="F79" s="11" t="s">
        <v>148</v>
      </c>
      <c r="G79" s="81">
        <v>281</v>
      </c>
      <c r="H79" s="47">
        <v>0</v>
      </c>
      <c r="I79" s="82" t="s">
        <v>284</v>
      </c>
      <c r="J79" s="65" t="s">
        <v>304</v>
      </c>
      <c r="K79" s="13"/>
      <c r="L79" s="64" t="s">
        <v>267</v>
      </c>
      <c r="M79" s="12"/>
      <c r="N79" s="69"/>
      <c r="O79" s="69"/>
      <c r="P79" s="69"/>
      <c r="Q79" s="69"/>
      <c r="R79" s="69"/>
      <c r="S79" s="69"/>
      <c r="T79" s="83"/>
      <c r="U79" s="83"/>
      <c r="V79" s="9" t="s">
        <v>290</v>
      </c>
      <c r="W79" s="15"/>
      <c r="X79" s="8"/>
      <c r="Y79" s="17"/>
      <c r="Z79" s="99" t="s">
        <v>319</v>
      </c>
      <c r="AA79" s="3"/>
    </row>
    <row r="80" spans="1:27" s="2" customFormat="1" ht="15.75" x14ac:dyDescent="0.25">
      <c r="A80" s="27"/>
      <c r="B80" s="31" t="s">
        <v>306</v>
      </c>
      <c r="C80" s="32"/>
      <c r="D80" s="10"/>
      <c r="E80" s="41" t="s">
        <v>150</v>
      </c>
      <c r="F80" s="11" t="s">
        <v>149</v>
      </c>
      <c r="G80" s="81">
        <v>281</v>
      </c>
      <c r="H80" s="47">
        <v>0</v>
      </c>
      <c r="I80" s="82" t="s">
        <v>285</v>
      </c>
      <c r="J80" s="65" t="s">
        <v>304</v>
      </c>
      <c r="K80" s="13"/>
      <c r="L80" s="64" t="s">
        <v>267</v>
      </c>
      <c r="M80" s="12"/>
      <c r="N80" s="69"/>
      <c r="O80" s="69"/>
      <c r="P80" s="69"/>
      <c r="Q80" s="69"/>
      <c r="R80" s="69"/>
      <c r="S80" s="69"/>
      <c r="T80" s="83"/>
      <c r="U80" s="83"/>
      <c r="V80" s="9" t="s">
        <v>290</v>
      </c>
      <c r="W80" s="15"/>
      <c r="X80" s="8"/>
      <c r="Y80" s="17"/>
      <c r="Z80" s="99" t="s">
        <v>319</v>
      </c>
      <c r="AA80" s="3"/>
    </row>
    <row r="81" spans="1:27" s="2" customFormat="1" ht="15.75" x14ac:dyDescent="0.25">
      <c r="A81" s="27"/>
      <c r="B81" s="33" t="s">
        <v>289</v>
      </c>
      <c r="C81" s="34"/>
      <c r="D81" s="10"/>
      <c r="E81" s="41" t="s">
        <v>150</v>
      </c>
      <c r="F81" s="11" t="s">
        <v>151</v>
      </c>
      <c r="G81" s="46">
        <v>142</v>
      </c>
      <c r="H81" s="47">
        <v>0</v>
      </c>
      <c r="I81" s="40" t="s">
        <v>153</v>
      </c>
      <c r="J81" s="13" t="s">
        <v>152</v>
      </c>
      <c r="K81" s="13" t="s">
        <v>291</v>
      </c>
      <c r="L81" s="64" t="s">
        <v>265</v>
      </c>
      <c r="M81" s="12"/>
      <c r="N81" s="69"/>
      <c r="O81" s="69"/>
      <c r="P81" s="69"/>
      <c r="Q81" s="69"/>
      <c r="R81" s="69"/>
      <c r="S81" s="69"/>
      <c r="T81" s="83"/>
      <c r="U81" s="83"/>
      <c r="V81" s="9"/>
      <c r="W81" s="15"/>
      <c r="X81" s="8"/>
      <c r="Y81" s="17"/>
      <c r="Z81" s="99" t="s">
        <v>353</v>
      </c>
      <c r="AA81" s="3"/>
    </row>
    <row r="82" spans="1:27" s="2" customFormat="1" ht="15.75" x14ac:dyDescent="0.25">
      <c r="A82" s="27"/>
      <c r="B82" s="31" t="s">
        <v>289</v>
      </c>
      <c r="C82" s="32"/>
      <c r="D82" s="10"/>
      <c r="E82" s="41" t="s">
        <v>150</v>
      </c>
      <c r="F82" s="11" t="s">
        <v>154</v>
      </c>
      <c r="G82" s="46" t="s">
        <v>320</v>
      </c>
      <c r="H82" s="47">
        <v>0</v>
      </c>
      <c r="I82" s="40" t="s">
        <v>156</v>
      </c>
      <c r="J82" s="13" t="s">
        <v>155</v>
      </c>
      <c r="K82" s="13" t="s">
        <v>292</v>
      </c>
      <c r="L82" s="64" t="s">
        <v>265</v>
      </c>
      <c r="M82" s="12"/>
      <c r="N82" s="69">
        <f t="shared" ref="N82:N121" si="57">O82</f>
        <v>42445</v>
      </c>
      <c r="O82" s="69">
        <f t="shared" ref="O82:O121" si="58">W82-U82</f>
        <v>42445</v>
      </c>
      <c r="P82" s="69">
        <f t="shared" ref="P82:R82" si="59">Q82</f>
        <v>42354</v>
      </c>
      <c r="Q82" s="69">
        <f t="shared" si="59"/>
        <v>42354</v>
      </c>
      <c r="R82" s="69">
        <f t="shared" si="59"/>
        <v>42354</v>
      </c>
      <c r="S82" s="69">
        <f t="shared" ref="S82:S120" si="60">W82-U82-T82</f>
        <v>42354</v>
      </c>
      <c r="T82" s="83">
        <f t="shared" ref="T82:T120" si="61">13*7</f>
        <v>91</v>
      </c>
      <c r="U82" s="83">
        <f t="shared" ref="U82:U121" si="62">6*7</f>
        <v>42</v>
      </c>
      <c r="V82" s="9" t="s">
        <v>299</v>
      </c>
      <c r="W82" s="15">
        <f>W4+21</f>
        <v>42487</v>
      </c>
      <c r="X82" s="8">
        <v>14</v>
      </c>
      <c r="Y82" s="17">
        <f t="shared" si="56"/>
        <v>42501</v>
      </c>
      <c r="Z82" s="99" t="s">
        <v>352</v>
      </c>
      <c r="AA82" s="3"/>
    </row>
    <row r="83" spans="1:27" s="2" customFormat="1" ht="15.75" x14ac:dyDescent="0.25">
      <c r="A83" s="27"/>
      <c r="B83" s="31" t="s">
        <v>289</v>
      </c>
      <c r="C83" s="32"/>
      <c r="D83" s="10"/>
      <c r="E83" s="41" t="s">
        <v>150</v>
      </c>
      <c r="F83" s="11" t="s">
        <v>157</v>
      </c>
      <c r="G83" s="46" t="s">
        <v>321</v>
      </c>
      <c r="H83" s="47">
        <v>1</v>
      </c>
      <c r="I83" s="40" t="s">
        <v>159</v>
      </c>
      <c r="J83" s="13" t="s">
        <v>158</v>
      </c>
      <c r="K83" s="13" t="s">
        <v>292</v>
      </c>
      <c r="L83" s="64" t="s">
        <v>265</v>
      </c>
      <c r="M83" s="12"/>
      <c r="N83" s="69">
        <f t="shared" si="57"/>
        <v>42445</v>
      </c>
      <c r="O83" s="69">
        <f t="shared" si="58"/>
        <v>42445</v>
      </c>
      <c r="P83" s="69">
        <f t="shared" ref="P83:R83" si="63">Q83</f>
        <v>42354</v>
      </c>
      <c r="Q83" s="69">
        <f t="shared" si="63"/>
        <v>42354</v>
      </c>
      <c r="R83" s="69">
        <f t="shared" si="63"/>
        <v>42354</v>
      </c>
      <c r="S83" s="69">
        <f t="shared" si="60"/>
        <v>42354</v>
      </c>
      <c r="T83" s="83">
        <f t="shared" si="61"/>
        <v>91</v>
      </c>
      <c r="U83" s="83">
        <f t="shared" si="62"/>
        <v>42</v>
      </c>
      <c r="V83" s="9" t="s">
        <v>299</v>
      </c>
      <c r="W83" s="15">
        <f>W82</f>
        <v>42487</v>
      </c>
      <c r="X83" s="8">
        <v>14</v>
      </c>
      <c r="Y83" s="17">
        <f t="shared" si="56"/>
        <v>42501</v>
      </c>
      <c r="Z83" s="99" t="s">
        <v>352</v>
      </c>
      <c r="AA83" s="3"/>
    </row>
    <row r="84" spans="1:27" s="2" customFormat="1" ht="15.75" x14ac:dyDescent="0.25">
      <c r="A84" s="27"/>
      <c r="B84" s="31" t="s">
        <v>289</v>
      </c>
      <c r="C84" s="32"/>
      <c r="D84" s="10"/>
      <c r="E84" s="41" t="s">
        <v>150</v>
      </c>
      <c r="F84" s="11" t="s">
        <v>160</v>
      </c>
      <c r="G84" s="46" t="s">
        <v>322</v>
      </c>
      <c r="H84" s="47">
        <v>2</v>
      </c>
      <c r="I84" s="40" t="s">
        <v>162</v>
      </c>
      <c r="J84" s="13" t="s">
        <v>161</v>
      </c>
      <c r="K84" s="13" t="s">
        <v>292</v>
      </c>
      <c r="L84" s="64" t="s">
        <v>265</v>
      </c>
      <c r="M84" s="12"/>
      <c r="N84" s="69">
        <f t="shared" si="57"/>
        <v>42445</v>
      </c>
      <c r="O84" s="69">
        <f t="shared" si="58"/>
        <v>42445</v>
      </c>
      <c r="P84" s="69">
        <f t="shared" ref="P84:R84" si="64">Q84</f>
        <v>42354</v>
      </c>
      <c r="Q84" s="69">
        <f t="shared" si="64"/>
        <v>42354</v>
      </c>
      <c r="R84" s="69">
        <f t="shared" si="64"/>
        <v>42354</v>
      </c>
      <c r="S84" s="69">
        <f t="shared" si="60"/>
        <v>42354</v>
      </c>
      <c r="T84" s="83">
        <f t="shared" si="61"/>
        <v>91</v>
      </c>
      <c r="U84" s="83">
        <f t="shared" si="62"/>
        <v>42</v>
      </c>
      <c r="V84" s="9" t="s">
        <v>299</v>
      </c>
      <c r="W84" s="15">
        <f t="shared" ref="W84:W86" si="65">W83</f>
        <v>42487</v>
      </c>
      <c r="X84" s="8">
        <v>14</v>
      </c>
      <c r="Y84" s="17">
        <f t="shared" si="56"/>
        <v>42501</v>
      </c>
      <c r="Z84" s="99" t="s">
        <v>352</v>
      </c>
      <c r="AA84" s="3"/>
    </row>
    <row r="85" spans="1:27" s="2" customFormat="1" ht="15.75" x14ac:dyDescent="0.25">
      <c r="A85" s="27"/>
      <c r="B85" s="31" t="s">
        <v>289</v>
      </c>
      <c r="C85" s="32"/>
      <c r="D85" s="10"/>
      <c r="E85" s="41" t="s">
        <v>150</v>
      </c>
      <c r="F85" s="11" t="s">
        <v>163</v>
      </c>
      <c r="G85" s="46" t="s">
        <v>323</v>
      </c>
      <c r="H85" s="47" t="s">
        <v>297</v>
      </c>
      <c r="I85" s="40" t="s">
        <v>165</v>
      </c>
      <c r="J85" s="13" t="s">
        <v>164</v>
      </c>
      <c r="K85" s="13" t="s">
        <v>292</v>
      </c>
      <c r="L85" s="64" t="s">
        <v>265</v>
      </c>
      <c r="M85" s="12"/>
      <c r="N85" s="69">
        <f t="shared" si="57"/>
        <v>42445</v>
      </c>
      <c r="O85" s="69">
        <f t="shared" si="58"/>
        <v>42445</v>
      </c>
      <c r="P85" s="69">
        <f t="shared" ref="P85:R85" si="66">Q85</f>
        <v>42354</v>
      </c>
      <c r="Q85" s="69">
        <f t="shared" si="66"/>
        <v>42354</v>
      </c>
      <c r="R85" s="69">
        <f t="shared" si="66"/>
        <v>42354</v>
      </c>
      <c r="S85" s="69">
        <f t="shared" si="60"/>
        <v>42354</v>
      </c>
      <c r="T85" s="83">
        <f t="shared" si="61"/>
        <v>91</v>
      </c>
      <c r="U85" s="83">
        <f t="shared" si="62"/>
        <v>42</v>
      </c>
      <c r="V85" s="9" t="s">
        <v>299</v>
      </c>
      <c r="W85" s="15">
        <f t="shared" si="65"/>
        <v>42487</v>
      </c>
      <c r="X85" s="8">
        <v>14</v>
      </c>
      <c r="Y85" s="17">
        <f t="shared" si="56"/>
        <v>42501</v>
      </c>
      <c r="Z85" s="99" t="s">
        <v>352</v>
      </c>
      <c r="AA85" s="3"/>
    </row>
    <row r="86" spans="1:27" s="2" customFormat="1" ht="15.75" x14ac:dyDescent="0.25">
      <c r="A86" s="27"/>
      <c r="B86" s="31"/>
      <c r="C86" s="32" t="s">
        <v>310</v>
      </c>
      <c r="D86" s="10"/>
      <c r="E86" s="41" t="s">
        <v>150</v>
      </c>
      <c r="F86" s="11"/>
      <c r="G86" s="46"/>
      <c r="H86" s="47"/>
      <c r="I86" s="40">
        <v>144</v>
      </c>
      <c r="J86" s="13"/>
      <c r="K86" s="13"/>
      <c r="L86" s="64"/>
      <c r="M86" s="12"/>
      <c r="N86" s="69">
        <f t="shared" si="57"/>
        <v>42445</v>
      </c>
      <c r="O86" s="69">
        <f t="shared" si="58"/>
        <v>42445</v>
      </c>
      <c r="P86" s="69"/>
      <c r="Q86" s="69"/>
      <c r="R86" s="69"/>
      <c r="S86" s="69"/>
      <c r="T86" s="83"/>
      <c r="U86" s="83">
        <f t="shared" si="62"/>
        <v>42</v>
      </c>
      <c r="V86" s="9" t="s">
        <v>299</v>
      </c>
      <c r="W86" s="15">
        <f t="shared" si="65"/>
        <v>42487</v>
      </c>
      <c r="X86" s="8">
        <v>14</v>
      </c>
      <c r="Y86" s="17">
        <f t="shared" si="56"/>
        <v>42501</v>
      </c>
      <c r="Z86" s="99" t="s">
        <v>352</v>
      </c>
      <c r="AA86" s="3"/>
    </row>
    <row r="87" spans="1:27" s="2" customFormat="1" ht="15.75" x14ac:dyDescent="0.25">
      <c r="A87" s="27"/>
      <c r="B87" s="31" t="s">
        <v>289</v>
      </c>
      <c r="C87" s="32"/>
      <c r="D87" s="10"/>
      <c r="E87" s="41" t="s">
        <v>150</v>
      </c>
      <c r="F87" s="11" t="s">
        <v>166</v>
      </c>
      <c r="G87" s="46">
        <v>146</v>
      </c>
      <c r="H87" s="47">
        <v>0</v>
      </c>
      <c r="I87" s="40" t="s">
        <v>168</v>
      </c>
      <c r="J87" s="13" t="s">
        <v>167</v>
      </c>
      <c r="K87" s="13" t="s">
        <v>292</v>
      </c>
      <c r="L87" s="64" t="s">
        <v>265</v>
      </c>
      <c r="M87" s="12"/>
      <c r="N87" s="69">
        <f t="shared" si="57"/>
        <v>42459</v>
      </c>
      <c r="O87" s="69">
        <f t="shared" si="58"/>
        <v>42459</v>
      </c>
      <c r="P87" s="69">
        <f t="shared" ref="P87:R87" si="67">Q87</f>
        <v>42368</v>
      </c>
      <c r="Q87" s="69">
        <f t="shared" si="67"/>
        <v>42368</v>
      </c>
      <c r="R87" s="69">
        <f t="shared" si="67"/>
        <v>42368</v>
      </c>
      <c r="S87" s="69">
        <f t="shared" si="60"/>
        <v>42368</v>
      </c>
      <c r="T87" s="83">
        <f t="shared" si="61"/>
        <v>91</v>
      </c>
      <c r="U87" s="83">
        <f t="shared" si="62"/>
        <v>42</v>
      </c>
      <c r="V87" s="9" t="s">
        <v>299</v>
      </c>
      <c r="W87" s="15">
        <f>W86+14</f>
        <v>42501</v>
      </c>
      <c r="X87" s="8">
        <v>14</v>
      </c>
      <c r="Y87" s="17">
        <f t="shared" si="56"/>
        <v>42515</v>
      </c>
      <c r="Z87" s="99" t="s">
        <v>354</v>
      </c>
      <c r="AA87" s="3"/>
    </row>
    <row r="88" spans="1:27" s="2" customFormat="1" ht="15.75" x14ac:dyDescent="0.25">
      <c r="A88" s="27"/>
      <c r="B88" s="31" t="s">
        <v>289</v>
      </c>
      <c r="C88" s="32"/>
      <c r="D88" s="10"/>
      <c r="E88" s="41" t="s">
        <v>150</v>
      </c>
      <c r="F88" s="11" t="s">
        <v>169</v>
      </c>
      <c r="G88" s="46" t="s">
        <v>324</v>
      </c>
      <c r="H88" s="47">
        <v>0</v>
      </c>
      <c r="I88" s="40" t="s">
        <v>171</v>
      </c>
      <c r="J88" s="13" t="s">
        <v>170</v>
      </c>
      <c r="K88" s="13" t="s">
        <v>292</v>
      </c>
      <c r="L88" s="64" t="s">
        <v>265</v>
      </c>
      <c r="M88" s="12"/>
      <c r="N88" s="69">
        <f t="shared" si="57"/>
        <v>42459</v>
      </c>
      <c r="O88" s="69">
        <f t="shared" si="58"/>
        <v>42459</v>
      </c>
      <c r="P88" s="69">
        <f t="shared" ref="P88:R88" si="68">Q88</f>
        <v>42368</v>
      </c>
      <c r="Q88" s="69">
        <f t="shared" si="68"/>
        <v>42368</v>
      </c>
      <c r="R88" s="69">
        <f t="shared" si="68"/>
        <v>42368</v>
      </c>
      <c r="S88" s="69">
        <f t="shared" si="60"/>
        <v>42368</v>
      </c>
      <c r="T88" s="83">
        <f t="shared" si="61"/>
        <v>91</v>
      </c>
      <c r="U88" s="83">
        <f t="shared" si="62"/>
        <v>42</v>
      </c>
      <c r="V88" s="9" t="s">
        <v>299</v>
      </c>
      <c r="W88" s="15">
        <f>W87</f>
        <v>42501</v>
      </c>
      <c r="X88" s="8">
        <v>14</v>
      </c>
      <c r="Y88" s="17">
        <f t="shared" si="56"/>
        <v>42515</v>
      </c>
      <c r="Z88" s="99" t="s">
        <v>354</v>
      </c>
      <c r="AA88" s="3"/>
    </row>
    <row r="89" spans="1:27" s="2" customFormat="1" ht="15.75" x14ac:dyDescent="0.25">
      <c r="A89" s="27"/>
      <c r="B89" s="31" t="s">
        <v>289</v>
      </c>
      <c r="C89" s="32"/>
      <c r="D89" s="10"/>
      <c r="E89" s="41" t="s">
        <v>150</v>
      </c>
      <c r="F89" s="11" t="s">
        <v>172</v>
      </c>
      <c r="G89" s="46" t="s">
        <v>325</v>
      </c>
      <c r="H89" s="47">
        <v>1</v>
      </c>
      <c r="I89" s="40" t="s">
        <v>174</v>
      </c>
      <c r="J89" s="13" t="s">
        <v>173</v>
      </c>
      <c r="K89" s="13" t="s">
        <v>292</v>
      </c>
      <c r="L89" s="64" t="s">
        <v>265</v>
      </c>
      <c r="M89" s="12"/>
      <c r="N89" s="69">
        <f t="shared" si="57"/>
        <v>42459</v>
      </c>
      <c r="O89" s="69">
        <f t="shared" si="58"/>
        <v>42459</v>
      </c>
      <c r="P89" s="69">
        <f t="shared" ref="P89:R89" si="69">Q89</f>
        <v>42368</v>
      </c>
      <c r="Q89" s="69">
        <f t="shared" si="69"/>
        <v>42368</v>
      </c>
      <c r="R89" s="69">
        <f t="shared" si="69"/>
        <v>42368</v>
      </c>
      <c r="S89" s="69">
        <f t="shared" si="60"/>
        <v>42368</v>
      </c>
      <c r="T89" s="83">
        <f t="shared" si="61"/>
        <v>91</v>
      </c>
      <c r="U89" s="83">
        <f t="shared" si="62"/>
        <v>42</v>
      </c>
      <c r="V89" s="9" t="s">
        <v>299</v>
      </c>
      <c r="W89" s="15">
        <f t="shared" ref="W89:W92" si="70">W88</f>
        <v>42501</v>
      </c>
      <c r="X89" s="8">
        <v>14</v>
      </c>
      <c r="Y89" s="17">
        <f t="shared" si="56"/>
        <v>42515</v>
      </c>
      <c r="Z89" s="99" t="s">
        <v>354</v>
      </c>
      <c r="AA89" s="3"/>
    </row>
    <row r="90" spans="1:27" s="2" customFormat="1" ht="15.75" x14ac:dyDescent="0.25">
      <c r="A90" s="27"/>
      <c r="B90" s="31" t="s">
        <v>289</v>
      </c>
      <c r="C90" s="32"/>
      <c r="D90" s="10"/>
      <c r="E90" s="41" t="s">
        <v>150</v>
      </c>
      <c r="F90" s="11" t="s">
        <v>175</v>
      </c>
      <c r="G90" s="46" t="s">
        <v>326</v>
      </c>
      <c r="H90" s="47">
        <v>2</v>
      </c>
      <c r="I90" s="40" t="s">
        <v>177</v>
      </c>
      <c r="J90" s="13" t="s">
        <v>176</v>
      </c>
      <c r="K90" s="13" t="s">
        <v>292</v>
      </c>
      <c r="L90" s="64" t="s">
        <v>265</v>
      </c>
      <c r="M90" s="12"/>
      <c r="N90" s="69">
        <f t="shared" si="57"/>
        <v>42459</v>
      </c>
      <c r="O90" s="69">
        <f t="shared" si="58"/>
        <v>42459</v>
      </c>
      <c r="P90" s="69">
        <f t="shared" ref="P90:R90" si="71">Q90</f>
        <v>42368</v>
      </c>
      <c r="Q90" s="69">
        <f t="shared" si="71"/>
        <v>42368</v>
      </c>
      <c r="R90" s="69">
        <f t="shared" si="71"/>
        <v>42368</v>
      </c>
      <c r="S90" s="69">
        <f t="shared" si="60"/>
        <v>42368</v>
      </c>
      <c r="T90" s="83">
        <f t="shared" si="61"/>
        <v>91</v>
      </c>
      <c r="U90" s="83">
        <f t="shared" si="62"/>
        <v>42</v>
      </c>
      <c r="V90" s="9" t="s">
        <v>299</v>
      </c>
      <c r="W90" s="15">
        <f t="shared" si="70"/>
        <v>42501</v>
      </c>
      <c r="X90" s="8">
        <v>14</v>
      </c>
      <c r="Y90" s="17">
        <f t="shared" si="56"/>
        <v>42515</v>
      </c>
      <c r="Z90" s="99" t="s">
        <v>353</v>
      </c>
      <c r="AA90" s="3"/>
    </row>
    <row r="91" spans="1:27" s="2" customFormat="1" ht="15.75" x14ac:dyDescent="0.25">
      <c r="A91" s="27"/>
      <c r="B91" s="31" t="s">
        <v>289</v>
      </c>
      <c r="C91" s="32"/>
      <c r="D91" s="10"/>
      <c r="E91" s="41" t="s">
        <v>150</v>
      </c>
      <c r="F91" s="11" t="s">
        <v>178</v>
      </c>
      <c r="G91" s="46" t="s">
        <v>327</v>
      </c>
      <c r="H91" s="47" t="s">
        <v>297</v>
      </c>
      <c r="I91" s="40" t="s">
        <v>180</v>
      </c>
      <c r="J91" s="13" t="s">
        <v>179</v>
      </c>
      <c r="K91" s="13" t="s">
        <v>292</v>
      </c>
      <c r="L91" s="64" t="s">
        <v>265</v>
      </c>
      <c r="M91" s="12"/>
      <c r="N91" s="69">
        <f t="shared" si="57"/>
        <v>42459</v>
      </c>
      <c r="O91" s="69">
        <f t="shared" si="58"/>
        <v>42459</v>
      </c>
      <c r="P91" s="69">
        <f t="shared" ref="P91:R91" si="72">Q91</f>
        <v>42368</v>
      </c>
      <c r="Q91" s="69">
        <f t="shared" si="72"/>
        <v>42368</v>
      </c>
      <c r="R91" s="69">
        <f t="shared" si="72"/>
        <v>42368</v>
      </c>
      <c r="S91" s="69">
        <f t="shared" si="60"/>
        <v>42368</v>
      </c>
      <c r="T91" s="83">
        <f t="shared" si="61"/>
        <v>91</v>
      </c>
      <c r="U91" s="83">
        <f t="shared" si="62"/>
        <v>42</v>
      </c>
      <c r="V91" s="9" t="s">
        <v>299</v>
      </c>
      <c r="W91" s="15">
        <f t="shared" si="70"/>
        <v>42501</v>
      </c>
      <c r="X91" s="8">
        <v>14</v>
      </c>
      <c r="Y91" s="17">
        <f t="shared" si="56"/>
        <v>42515</v>
      </c>
      <c r="Z91" s="99" t="s">
        <v>354</v>
      </c>
      <c r="AA91" s="3"/>
    </row>
    <row r="92" spans="1:27" s="2" customFormat="1" ht="15.75" x14ac:dyDescent="0.25">
      <c r="A92" s="27"/>
      <c r="B92" s="31"/>
      <c r="C92" s="32" t="s">
        <v>310</v>
      </c>
      <c r="D92" s="10"/>
      <c r="E92" s="41" t="s">
        <v>150</v>
      </c>
      <c r="F92" s="11"/>
      <c r="G92" s="46"/>
      <c r="H92" s="47"/>
      <c r="I92" s="40" t="s">
        <v>317</v>
      </c>
      <c r="J92" s="13"/>
      <c r="K92" s="13"/>
      <c r="L92" s="64"/>
      <c r="M92" s="12"/>
      <c r="N92" s="69">
        <f t="shared" si="57"/>
        <v>42459</v>
      </c>
      <c r="O92" s="69">
        <f t="shared" si="58"/>
        <v>42459</v>
      </c>
      <c r="P92" s="69"/>
      <c r="Q92" s="69"/>
      <c r="R92" s="69"/>
      <c r="S92" s="69"/>
      <c r="T92" s="83"/>
      <c r="U92" s="83">
        <f t="shared" si="62"/>
        <v>42</v>
      </c>
      <c r="V92" s="9" t="s">
        <v>299</v>
      </c>
      <c r="W92" s="15">
        <f t="shared" si="70"/>
        <v>42501</v>
      </c>
      <c r="X92" s="8">
        <v>14</v>
      </c>
      <c r="Y92" s="17">
        <f t="shared" si="56"/>
        <v>42515</v>
      </c>
      <c r="Z92" s="99" t="s">
        <v>353</v>
      </c>
      <c r="AA92" s="3"/>
    </row>
    <row r="93" spans="1:27" s="2" customFormat="1" ht="15.75" x14ac:dyDescent="0.25">
      <c r="A93" s="27"/>
      <c r="B93" s="31" t="s">
        <v>289</v>
      </c>
      <c r="C93" s="32"/>
      <c r="D93" s="10"/>
      <c r="E93" s="41" t="s">
        <v>150</v>
      </c>
      <c r="F93" s="11" t="s">
        <v>181</v>
      </c>
      <c r="G93" s="46">
        <v>150</v>
      </c>
      <c r="H93" s="47">
        <v>0</v>
      </c>
      <c r="I93" s="40" t="s">
        <v>183</v>
      </c>
      <c r="J93" s="13" t="s">
        <v>182</v>
      </c>
      <c r="K93" s="13" t="s">
        <v>292</v>
      </c>
      <c r="L93" s="64" t="s">
        <v>265</v>
      </c>
      <c r="M93" s="12"/>
      <c r="N93" s="69">
        <f t="shared" si="57"/>
        <v>42473</v>
      </c>
      <c r="O93" s="69">
        <f t="shared" si="58"/>
        <v>42473</v>
      </c>
      <c r="P93" s="69">
        <f t="shared" ref="P93:R93" si="73">Q93</f>
        <v>42382</v>
      </c>
      <c r="Q93" s="69">
        <f t="shared" si="73"/>
        <v>42382</v>
      </c>
      <c r="R93" s="69">
        <f t="shared" si="73"/>
        <v>42382</v>
      </c>
      <c r="S93" s="69">
        <f t="shared" si="60"/>
        <v>42382</v>
      </c>
      <c r="T93" s="83">
        <f t="shared" si="61"/>
        <v>91</v>
      </c>
      <c r="U93" s="83">
        <f t="shared" si="62"/>
        <v>42</v>
      </c>
      <c r="V93" s="9" t="s">
        <v>299</v>
      </c>
      <c r="W93" s="15">
        <f>W92+14</f>
        <v>42515</v>
      </c>
      <c r="X93" s="8">
        <v>14</v>
      </c>
      <c r="Y93" s="17">
        <f t="shared" si="56"/>
        <v>42529</v>
      </c>
      <c r="Z93" s="99" t="s">
        <v>354</v>
      </c>
      <c r="AA93" s="3"/>
    </row>
    <row r="94" spans="1:27" s="2" customFormat="1" ht="15.75" x14ac:dyDescent="0.25">
      <c r="A94" s="27"/>
      <c r="B94" s="31" t="s">
        <v>289</v>
      </c>
      <c r="C94" s="32"/>
      <c r="D94" s="10"/>
      <c r="E94" s="41" t="s">
        <v>150</v>
      </c>
      <c r="F94" s="11" t="s">
        <v>184</v>
      </c>
      <c r="G94" s="46" t="s">
        <v>328</v>
      </c>
      <c r="H94" s="47">
        <v>0</v>
      </c>
      <c r="I94" s="40" t="s">
        <v>186</v>
      </c>
      <c r="J94" s="13" t="s">
        <v>185</v>
      </c>
      <c r="K94" s="13" t="s">
        <v>292</v>
      </c>
      <c r="L94" s="64" t="s">
        <v>265</v>
      </c>
      <c r="M94" s="12"/>
      <c r="N94" s="69">
        <f t="shared" si="57"/>
        <v>42473</v>
      </c>
      <c r="O94" s="69">
        <f t="shared" si="58"/>
        <v>42473</v>
      </c>
      <c r="P94" s="69">
        <f t="shared" ref="P94:R94" si="74">Q94</f>
        <v>42382</v>
      </c>
      <c r="Q94" s="69">
        <f t="shared" si="74"/>
        <v>42382</v>
      </c>
      <c r="R94" s="69">
        <f t="shared" si="74"/>
        <v>42382</v>
      </c>
      <c r="S94" s="69">
        <f t="shared" si="60"/>
        <v>42382</v>
      </c>
      <c r="T94" s="83">
        <f t="shared" si="61"/>
        <v>91</v>
      </c>
      <c r="U94" s="83">
        <f t="shared" si="62"/>
        <v>42</v>
      </c>
      <c r="V94" s="9" t="s">
        <v>299</v>
      </c>
      <c r="W94" s="15">
        <f>W93</f>
        <v>42515</v>
      </c>
      <c r="X94" s="8">
        <v>14</v>
      </c>
      <c r="Y94" s="17">
        <f t="shared" si="56"/>
        <v>42529</v>
      </c>
      <c r="Z94" s="99" t="s">
        <v>354</v>
      </c>
      <c r="AA94" s="3"/>
    </row>
    <row r="95" spans="1:27" s="2" customFormat="1" ht="15.75" x14ac:dyDescent="0.25">
      <c r="A95" s="27"/>
      <c r="B95" s="31" t="s">
        <v>289</v>
      </c>
      <c r="C95" s="32"/>
      <c r="D95" s="10"/>
      <c r="E95" s="41" t="s">
        <v>150</v>
      </c>
      <c r="F95" s="11" t="s">
        <v>187</v>
      </c>
      <c r="G95" s="46" t="s">
        <v>329</v>
      </c>
      <c r="H95" s="47">
        <v>1</v>
      </c>
      <c r="I95" s="40" t="s">
        <v>189</v>
      </c>
      <c r="J95" s="13" t="s">
        <v>188</v>
      </c>
      <c r="K95" s="13" t="s">
        <v>293</v>
      </c>
      <c r="L95" s="64" t="s">
        <v>265</v>
      </c>
      <c r="M95" s="12"/>
      <c r="N95" s="69">
        <f t="shared" si="57"/>
        <v>42473</v>
      </c>
      <c r="O95" s="69">
        <f t="shared" si="58"/>
        <v>42473</v>
      </c>
      <c r="P95" s="69">
        <f t="shared" ref="P95:R95" si="75">Q95</f>
        <v>42382</v>
      </c>
      <c r="Q95" s="69">
        <f t="shared" si="75"/>
        <v>42382</v>
      </c>
      <c r="R95" s="69">
        <f t="shared" si="75"/>
        <v>42382</v>
      </c>
      <c r="S95" s="69">
        <f t="shared" si="60"/>
        <v>42382</v>
      </c>
      <c r="T95" s="83">
        <f t="shared" si="61"/>
        <v>91</v>
      </c>
      <c r="U95" s="83">
        <f t="shared" si="62"/>
        <v>42</v>
      </c>
      <c r="V95" s="9" t="s">
        <v>299</v>
      </c>
      <c r="W95" s="15">
        <f t="shared" ref="W95:W98" si="76">W94</f>
        <v>42515</v>
      </c>
      <c r="X95" s="8">
        <v>14</v>
      </c>
      <c r="Y95" s="17">
        <f t="shared" si="56"/>
        <v>42529</v>
      </c>
      <c r="Z95" s="99" t="s">
        <v>354</v>
      </c>
      <c r="AA95" s="3"/>
    </row>
    <row r="96" spans="1:27" s="2" customFormat="1" ht="15.75" x14ac:dyDescent="0.25">
      <c r="A96" s="27"/>
      <c r="B96" s="31" t="s">
        <v>289</v>
      </c>
      <c r="C96" s="32"/>
      <c r="D96" s="10"/>
      <c r="E96" s="41" t="s">
        <v>150</v>
      </c>
      <c r="F96" s="11" t="s">
        <v>190</v>
      </c>
      <c r="G96" s="46" t="s">
        <v>330</v>
      </c>
      <c r="H96" s="47">
        <v>2</v>
      </c>
      <c r="I96" s="40" t="s">
        <v>192</v>
      </c>
      <c r="J96" s="13" t="s">
        <v>191</v>
      </c>
      <c r="K96" s="13" t="s">
        <v>293</v>
      </c>
      <c r="L96" s="64" t="s">
        <v>265</v>
      </c>
      <c r="M96" s="12"/>
      <c r="N96" s="69">
        <f t="shared" si="57"/>
        <v>42473</v>
      </c>
      <c r="O96" s="69">
        <f t="shared" si="58"/>
        <v>42473</v>
      </c>
      <c r="P96" s="69">
        <f t="shared" ref="P96:R96" si="77">Q96</f>
        <v>42382</v>
      </c>
      <c r="Q96" s="69">
        <f t="shared" si="77"/>
        <v>42382</v>
      </c>
      <c r="R96" s="69">
        <f t="shared" si="77"/>
        <v>42382</v>
      </c>
      <c r="S96" s="69">
        <f t="shared" si="60"/>
        <v>42382</v>
      </c>
      <c r="T96" s="83">
        <f t="shared" si="61"/>
        <v>91</v>
      </c>
      <c r="U96" s="83">
        <f t="shared" si="62"/>
        <v>42</v>
      </c>
      <c r="V96" s="9" t="s">
        <v>299</v>
      </c>
      <c r="W96" s="15">
        <f t="shared" si="76"/>
        <v>42515</v>
      </c>
      <c r="X96" s="8">
        <v>14</v>
      </c>
      <c r="Y96" s="17">
        <f t="shared" si="56"/>
        <v>42529</v>
      </c>
      <c r="Z96" s="99" t="s">
        <v>353</v>
      </c>
      <c r="AA96" s="3"/>
    </row>
    <row r="97" spans="1:27" s="2" customFormat="1" ht="15.75" x14ac:dyDescent="0.25">
      <c r="A97" s="27"/>
      <c r="B97" s="31" t="s">
        <v>289</v>
      </c>
      <c r="C97" s="32"/>
      <c r="D97" s="10"/>
      <c r="E97" s="41" t="s">
        <v>150</v>
      </c>
      <c r="F97" s="11" t="s">
        <v>193</v>
      </c>
      <c r="G97" s="46" t="s">
        <v>331</v>
      </c>
      <c r="H97" s="47" t="s">
        <v>297</v>
      </c>
      <c r="I97" s="40" t="s">
        <v>195</v>
      </c>
      <c r="J97" s="13" t="s">
        <v>194</v>
      </c>
      <c r="K97" s="13" t="s">
        <v>293</v>
      </c>
      <c r="L97" s="64" t="s">
        <v>265</v>
      </c>
      <c r="M97" s="12"/>
      <c r="N97" s="69">
        <f t="shared" si="57"/>
        <v>42473</v>
      </c>
      <c r="O97" s="69">
        <f t="shared" si="58"/>
        <v>42473</v>
      </c>
      <c r="P97" s="69">
        <f t="shared" ref="P97:R97" si="78">Q97</f>
        <v>42382</v>
      </c>
      <c r="Q97" s="69">
        <f t="shared" si="78"/>
        <v>42382</v>
      </c>
      <c r="R97" s="69">
        <f t="shared" si="78"/>
        <v>42382</v>
      </c>
      <c r="S97" s="69">
        <f t="shared" si="60"/>
        <v>42382</v>
      </c>
      <c r="T97" s="83">
        <f t="shared" si="61"/>
        <v>91</v>
      </c>
      <c r="U97" s="83">
        <f t="shared" si="62"/>
        <v>42</v>
      </c>
      <c r="V97" s="9" t="s">
        <v>299</v>
      </c>
      <c r="W97" s="15">
        <f t="shared" si="76"/>
        <v>42515</v>
      </c>
      <c r="X97" s="8">
        <v>14</v>
      </c>
      <c r="Y97" s="17">
        <f t="shared" si="56"/>
        <v>42529</v>
      </c>
      <c r="Z97" s="99" t="s">
        <v>354</v>
      </c>
      <c r="AA97" s="3"/>
    </row>
    <row r="98" spans="1:27" s="2" customFormat="1" ht="15.75" x14ac:dyDescent="0.25">
      <c r="A98" s="27"/>
      <c r="B98" s="31"/>
      <c r="C98" s="32" t="s">
        <v>310</v>
      </c>
      <c r="D98" s="10"/>
      <c r="E98" s="41" t="s">
        <v>150</v>
      </c>
      <c r="F98" s="11"/>
      <c r="G98" s="46"/>
      <c r="H98" s="47"/>
      <c r="I98" s="40" t="s">
        <v>318</v>
      </c>
      <c r="J98" s="13"/>
      <c r="K98" s="13"/>
      <c r="L98" s="64"/>
      <c r="M98" s="12"/>
      <c r="N98" s="69">
        <f t="shared" si="57"/>
        <v>42473</v>
      </c>
      <c r="O98" s="69">
        <f t="shared" si="58"/>
        <v>42473</v>
      </c>
      <c r="P98" s="69"/>
      <c r="Q98" s="69"/>
      <c r="R98" s="69"/>
      <c r="S98" s="69"/>
      <c r="T98" s="83"/>
      <c r="U98" s="83">
        <f t="shared" si="62"/>
        <v>42</v>
      </c>
      <c r="V98" s="9" t="s">
        <v>299</v>
      </c>
      <c r="W98" s="15">
        <f t="shared" si="76"/>
        <v>42515</v>
      </c>
      <c r="X98" s="8">
        <v>14</v>
      </c>
      <c r="Y98" s="17">
        <f t="shared" si="56"/>
        <v>42529</v>
      </c>
      <c r="Z98" s="99" t="s">
        <v>353</v>
      </c>
      <c r="AA98" s="3"/>
    </row>
    <row r="99" spans="1:27" s="2" customFormat="1" ht="15.75" x14ac:dyDescent="0.25">
      <c r="A99" s="27"/>
      <c r="B99" s="31" t="s">
        <v>289</v>
      </c>
      <c r="C99" s="32"/>
      <c r="D99" s="10"/>
      <c r="E99" s="41" t="s">
        <v>150</v>
      </c>
      <c r="F99" s="11" t="s">
        <v>196</v>
      </c>
      <c r="G99" s="46">
        <v>154</v>
      </c>
      <c r="H99" s="47">
        <v>0</v>
      </c>
      <c r="I99" s="40" t="s">
        <v>198</v>
      </c>
      <c r="J99" s="13" t="s">
        <v>197</v>
      </c>
      <c r="K99" s="13" t="s">
        <v>293</v>
      </c>
      <c r="L99" s="64" t="s">
        <v>265</v>
      </c>
      <c r="M99" s="12"/>
      <c r="N99" s="69">
        <f t="shared" si="57"/>
        <v>42487</v>
      </c>
      <c r="O99" s="69">
        <f t="shared" si="58"/>
        <v>42487</v>
      </c>
      <c r="P99" s="69">
        <f t="shared" ref="P99:R99" si="79">Q99</f>
        <v>42396</v>
      </c>
      <c r="Q99" s="69">
        <f t="shared" si="79"/>
        <v>42396</v>
      </c>
      <c r="R99" s="69">
        <f t="shared" si="79"/>
        <v>42396</v>
      </c>
      <c r="S99" s="69">
        <f t="shared" si="60"/>
        <v>42396</v>
      </c>
      <c r="T99" s="83">
        <f t="shared" si="61"/>
        <v>91</v>
      </c>
      <c r="U99" s="83">
        <f t="shared" si="62"/>
        <v>42</v>
      </c>
      <c r="V99" s="9" t="s">
        <v>299</v>
      </c>
      <c r="W99" s="15">
        <f>W98+14</f>
        <v>42529</v>
      </c>
      <c r="X99" s="8">
        <v>14</v>
      </c>
      <c r="Y99" s="17">
        <f t="shared" si="56"/>
        <v>42543</v>
      </c>
      <c r="Z99" s="99" t="s">
        <v>354</v>
      </c>
      <c r="AA99" s="3"/>
    </row>
    <row r="100" spans="1:27" s="2" customFormat="1" ht="15.75" x14ac:dyDescent="0.25">
      <c r="A100" s="27"/>
      <c r="B100" s="31" t="s">
        <v>289</v>
      </c>
      <c r="C100" s="32"/>
      <c r="D100" s="10"/>
      <c r="E100" s="41" t="s">
        <v>150</v>
      </c>
      <c r="F100" s="11" t="s">
        <v>199</v>
      </c>
      <c r="G100" s="46" t="s">
        <v>332</v>
      </c>
      <c r="H100" s="47">
        <v>0</v>
      </c>
      <c r="I100" s="40" t="s">
        <v>201</v>
      </c>
      <c r="J100" s="13" t="s">
        <v>200</v>
      </c>
      <c r="K100" s="13" t="s">
        <v>293</v>
      </c>
      <c r="L100" s="64" t="s">
        <v>265</v>
      </c>
      <c r="M100" s="12"/>
      <c r="N100" s="69">
        <f t="shared" si="57"/>
        <v>42487</v>
      </c>
      <c r="O100" s="69">
        <f t="shared" si="58"/>
        <v>42487</v>
      </c>
      <c r="P100" s="69">
        <f t="shared" ref="P100:R100" si="80">Q100</f>
        <v>42396</v>
      </c>
      <c r="Q100" s="69">
        <f t="shared" si="80"/>
        <v>42396</v>
      </c>
      <c r="R100" s="69">
        <f t="shared" si="80"/>
        <v>42396</v>
      </c>
      <c r="S100" s="69">
        <f t="shared" si="60"/>
        <v>42396</v>
      </c>
      <c r="T100" s="83">
        <f t="shared" si="61"/>
        <v>91</v>
      </c>
      <c r="U100" s="83">
        <f t="shared" si="62"/>
        <v>42</v>
      </c>
      <c r="V100" s="9" t="s">
        <v>299</v>
      </c>
      <c r="W100" s="15">
        <f>W99</f>
        <v>42529</v>
      </c>
      <c r="X100" s="8">
        <v>14</v>
      </c>
      <c r="Y100" s="17">
        <f t="shared" si="56"/>
        <v>42543</v>
      </c>
      <c r="Z100" s="99" t="s">
        <v>353</v>
      </c>
      <c r="AA100" s="3"/>
    </row>
    <row r="101" spans="1:27" s="2" customFormat="1" ht="15.75" x14ac:dyDescent="0.25">
      <c r="A101" s="27"/>
      <c r="B101" s="31" t="s">
        <v>289</v>
      </c>
      <c r="C101" s="32"/>
      <c r="D101" s="10"/>
      <c r="E101" s="41" t="s">
        <v>150</v>
      </c>
      <c r="F101" s="11" t="s">
        <v>202</v>
      </c>
      <c r="G101" s="46" t="s">
        <v>333</v>
      </c>
      <c r="H101" s="47">
        <v>1</v>
      </c>
      <c r="I101" s="40" t="s">
        <v>204</v>
      </c>
      <c r="J101" s="13" t="s">
        <v>203</v>
      </c>
      <c r="K101" s="13" t="s">
        <v>293</v>
      </c>
      <c r="L101" s="64" t="s">
        <v>265</v>
      </c>
      <c r="M101" s="12"/>
      <c r="N101" s="69">
        <f t="shared" si="57"/>
        <v>42487</v>
      </c>
      <c r="O101" s="69">
        <f t="shared" si="58"/>
        <v>42487</v>
      </c>
      <c r="P101" s="69">
        <f t="shared" ref="P101:R101" si="81">Q101</f>
        <v>42396</v>
      </c>
      <c r="Q101" s="69">
        <f t="shared" si="81"/>
        <v>42396</v>
      </c>
      <c r="R101" s="69">
        <f t="shared" si="81"/>
        <v>42396</v>
      </c>
      <c r="S101" s="69">
        <f t="shared" si="60"/>
        <v>42396</v>
      </c>
      <c r="T101" s="83">
        <f t="shared" si="61"/>
        <v>91</v>
      </c>
      <c r="U101" s="83">
        <f t="shared" si="62"/>
        <v>42</v>
      </c>
      <c r="V101" s="9" t="s">
        <v>299</v>
      </c>
      <c r="W101" s="15">
        <f t="shared" ref="W101:W104" si="82">W100</f>
        <v>42529</v>
      </c>
      <c r="X101" s="8">
        <v>14</v>
      </c>
      <c r="Y101" s="17">
        <f t="shared" si="56"/>
        <v>42543</v>
      </c>
      <c r="Z101" s="99" t="s">
        <v>353</v>
      </c>
      <c r="AA101" s="3"/>
    </row>
    <row r="102" spans="1:27" s="2" customFormat="1" ht="15.75" x14ac:dyDescent="0.25">
      <c r="A102" s="27"/>
      <c r="B102" s="31" t="s">
        <v>289</v>
      </c>
      <c r="C102" s="32"/>
      <c r="D102" s="10"/>
      <c r="E102" s="41" t="s">
        <v>150</v>
      </c>
      <c r="F102" s="11" t="s">
        <v>205</v>
      </c>
      <c r="G102" s="46" t="s">
        <v>334</v>
      </c>
      <c r="H102" s="47">
        <v>2</v>
      </c>
      <c r="I102" s="40" t="s">
        <v>207</v>
      </c>
      <c r="J102" s="13" t="s">
        <v>206</v>
      </c>
      <c r="K102" s="13" t="s">
        <v>293</v>
      </c>
      <c r="L102" s="64" t="s">
        <v>265</v>
      </c>
      <c r="M102" s="12"/>
      <c r="N102" s="69">
        <f t="shared" si="57"/>
        <v>42487</v>
      </c>
      <c r="O102" s="69">
        <f t="shared" si="58"/>
        <v>42487</v>
      </c>
      <c r="P102" s="69">
        <f t="shared" ref="P102:R102" si="83">Q102</f>
        <v>42396</v>
      </c>
      <c r="Q102" s="69">
        <f t="shared" si="83"/>
        <v>42396</v>
      </c>
      <c r="R102" s="69">
        <f t="shared" si="83"/>
        <v>42396</v>
      </c>
      <c r="S102" s="69">
        <f t="shared" si="60"/>
        <v>42396</v>
      </c>
      <c r="T102" s="83">
        <f t="shared" si="61"/>
        <v>91</v>
      </c>
      <c r="U102" s="83">
        <f t="shared" si="62"/>
        <v>42</v>
      </c>
      <c r="V102" s="9" t="s">
        <v>299</v>
      </c>
      <c r="W102" s="15">
        <f t="shared" si="82"/>
        <v>42529</v>
      </c>
      <c r="X102" s="8">
        <v>14</v>
      </c>
      <c r="Y102" s="17">
        <f t="shared" si="56"/>
        <v>42543</v>
      </c>
      <c r="Z102" s="99" t="s">
        <v>353</v>
      </c>
      <c r="AA102" s="3"/>
    </row>
    <row r="103" spans="1:27" s="2" customFormat="1" ht="15.75" x14ac:dyDescent="0.25">
      <c r="A103" s="27"/>
      <c r="B103" s="31" t="s">
        <v>289</v>
      </c>
      <c r="C103" s="32"/>
      <c r="D103" s="10"/>
      <c r="E103" s="41" t="s">
        <v>150</v>
      </c>
      <c r="F103" s="11" t="s">
        <v>208</v>
      </c>
      <c r="G103" s="46" t="s">
        <v>335</v>
      </c>
      <c r="H103" s="47" t="s">
        <v>297</v>
      </c>
      <c r="I103" s="40" t="s">
        <v>210</v>
      </c>
      <c r="J103" s="13" t="s">
        <v>209</v>
      </c>
      <c r="K103" s="13" t="s">
        <v>293</v>
      </c>
      <c r="L103" s="64" t="s">
        <v>265</v>
      </c>
      <c r="M103" s="12"/>
      <c r="N103" s="69">
        <f t="shared" si="57"/>
        <v>42487</v>
      </c>
      <c r="O103" s="69">
        <f t="shared" si="58"/>
        <v>42487</v>
      </c>
      <c r="P103" s="69">
        <f t="shared" ref="P103:R103" si="84">Q103</f>
        <v>42396</v>
      </c>
      <c r="Q103" s="69">
        <f t="shared" si="84"/>
        <v>42396</v>
      </c>
      <c r="R103" s="69">
        <f t="shared" si="84"/>
        <v>42396</v>
      </c>
      <c r="S103" s="69">
        <f t="shared" si="60"/>
        <v>42396</v>
      </c>
      <c r="T103" s="83">
        <f t="shared" si="61"/>
        <v>91</v>
      </c>
      <c r="U103" s="83">
        <f t="shared" si="62"/>
        <v>42</v>
      </c>
      <c r="V103" s="9" t="s">
        <v>299</v>
      </c>
      <c r="W103" s="15">
        <f t="shared" si="82"/>
        <v>42529</v>
      </c>
      <c r="X103" s="8">
        <v>14</v>
      </c>
      <c r="Y103" s="17">
        <f t="shared" si="56"/>
        <v>42543</v>
      </c>
      <c r="Z103" s="99" t="s">
        <v>354</v>
      </c>
      <c r="AA103" s="3"/>
    </row>
    <row r="104" spans="1:27" s="2" customFormat="1" ht="15.75" x14ac:dyDescent="0.25">
      <c r="A104" s="27"/>
      <c r="B104" s="31"/>
      <c r="C104" s="32" t="s">
        <v>310</v>
      </c>
      <c r="D104" s="10"/>
      <c r="E104" s="41" t="s">
        <v>150</v>
      </c>
      <c r="F104" s="11"/>
      <c r="G104" s="46"/>
      <c r="H104" s="47"/>
      <c r="I104" s="40" t="s">
        <v>316</v>
      </c>
      <c r="J104" s="13"/>
      <c r="K104" s="13"/>
      <c r="L104" s="64"/>
      <c r="M104" s="12"/>
      <c r="N104" s="69">
        <f t="shared" si="57"/>
        <v>42487</v>
      </c>
      <c r="O104" s="69">
        <f t="shared" si="58"/>
        <v>42487</v>
      </c>
      <c r="P104" s="69"/>
      <c r="Q104" s="69"/>
      <c r="R104" s="69"/>
      <c r="S104" s="69"/>
      <c r="T104" s="83"/>
      <c r="U104" s="83">
        <f t="shared" si="62"/>
        <v>42</v>
      </c>
      <c r="V104" s="9" t="s">
        <v>299</v>
      </c>
      <c r="W104" s="15">
        <f t="shared" si="82"/>
        <v>42529</v>
      </c>
      <c r="X104" s="8">
        <v>14</v>
      </c>
      <c r="Y104" s="17">
        <f t="shared" si="56"/>
        <v>42543</v>
      </c>
      <c r="Z104" s="99" t="s">
        <v>353</v>
      </c>
      <c r="AA104" s="3"/>
    </row>
    <row r="105" spans="1:27" s="2" customFormat="1" ht="15.75" x14ac:dyDescent="0.25">
      <c r="A105" s="27"/>
      <c r="B105" s="31" t="s">
        <v>289</v>
      </c>
      <c r="C105" s="32"/>
      <c r="D105" s="10"/>
      <c r="E105" s="41" t="s">
        <v>150</v>
      </c>
      <c r="F105" s="11" t="s">
        <v>211</v>
      </c>
      <c r="G105" s="46" t="s">
        <v>336</v>
      </c>
      <c r="H105" s="47">
        <v>1</v>
      </c>
      <c r="I105" s="40" t="s">
        <v>213</v>
      </c>
      <c r="J105" s="13" t="s">
        <v>212</v>
      </c>
      <c r="K105" s="13" t="s">
        <v>293</v>
      </c>
      <c r="L105" s="64" t="s">
        <v>265</v>
      </c>
      <c r="M105" s="12"/>
      <c r="N105" s="69">
        <f t="shared" si="57"/>
        <v>42501</v>
      </c>
      <c r="O105" s="69">
        <f t="shared" si="58"/>
        <v>42501</v>
      </c>
      <c r="P105" s="69">
        <f t="shared" ref="P105:R105" si="85">Q105</f>
        <v>42410</v>
      </c>
      <c r="Q105" s="69">
        <f t="shared" si="85"/>
        <v>42410</v>
      </c>
      <c r="R105" s="69">
        <f t="shared" si="85"/>
        <v>42410</v>
      </c>
      <c r="S105" s="69">
        <f t="shared" si="60"/>
        <v>42410</v>
      </c>
      <c r="T105" s="83">
        <f t="shared" si="61"/>
        <v>91</v>
      </c>
      <c r="U105" s="83">
        <f t="shared" si="62"/>
        <v>42</v>
      </c>
      <c r="V105" s="9" t="s">
        <v>299</v>
      </c>
      <c r="W105" s="15">
        <f>W104+14</f>
        <v>42543</v>
      </c>
      <c r="X105" s="8">
        <v>14</v>
      </c>
      <c r="Y105" s="17">
        <f t="shared" si="56"/>
        <v>42557</v>
      </c>
      <c r="Z105" s="99" t="s">
        <v>319</v>
      </c>
      <c r="AA105" s="3"/>
    </row>
    <row r="106" spans="1:27" s="2" customFormat="1" ht="15.75" x14ac:dyDescent="0.25">
      <c r="A106" s="27"/>
      <c r="B106" s="31" t="s">
        <v>289</v>
      </c>
      <c r="C106" s="32"/>
      <c r="D106" s="10"/>
      <c r="E106" s="41" t="s">
        <v>150</v>
      </c>
      <c r="F106" s="11" t="s">
        <v>214</v>
      </c>
      <c r="G106" s="46" t="s">
        <v>337</v>
      </c>
      <c r="H106" s="47">
        <v>2</v>
      </c>
      <c r="I106" s="40" t="s">
        <v>216</v>
      </c>
      <c r="J106" s="13" t="s">
        <v>215</v>
      </c>
      <c r="K106" s="13" t="s">
        <v>293</v>
      </c>
      <c r="L106" s="64" t="s">
        <v>265</v>
      </c>
      <c r="M106" s="12"/>
      <c r="N106" s="69">
        <f t="shared" si="57"/>
        <v>42501</v>
      </c>
      <c r="O106" s="69">
        <f t="shared" si="58"/>
        <v>42501</v>
      </c>
      <c r="P106" s="69">
        <f t="shared" ref="P106:R106" si="86">Q106</f>
        <v>42410</v>
      </c>
      <c r="Q106" s="69">
        <f t="shared" si="86"/>
        <v>42410</v>
      </c>
      <c r="R106" s="69">
        <f t="shared" si="86"/>
        <v>42410</v>
      </c>
      <c r="S106" s="69">
        <f t="shared" si="60"/>
        <v>42410</v>
      </c>
      <c r="T106" s="83">
        <f t="shared" si="61"/>
        <v>91</v>
      </c>
      <c r="U106" s="83">
        <f t="shared" si="62"/>
        <v>42</v>
      </c>
      <c r="V106" s="9" t="s">
        <v>299</v>
      </c>
      <c r="W106" s="15">
        <f>W105</f>
        <v>42543</v>
      </c>
      <c r="X106" s="8">
        <v>14</v>
      </c>
      <c r="Y106" s="17">
        <f t="shared" si="56"/>
        <v>42557</v>
      </c>
      <c r="Z106" s="99" t="s">
        <v>352</v>
      </c>
      <c r="AA106" s="3"/>
    </row>
    <row r="107" spans="1:27" s="2" customFormat="1" ht="15.75" x14ac:dyDescent="0.25">
      <c r="A107" s="27"/>
      <c r="B107" s="31" t="s">
        <v>289</v>
      </c>
      <c r="C107" s="32"/>
      <c r="D107" s="10"/>
      <c r="E107" s="41" t="s">
        <v>150</v>
      </c>
      <c r="F107" s="11" t="s">
        <v>217</v>
      </c>
      <c r="G107" s="46" t="s">
        <v>338</v>
      </c>
      <c r="H107" s="47" t="s">
        <v>297</v>
      </c>
      <c r="I107" s="40" t="s">
        <v>219</v>
      </c>
      <c r="J107" s="13" t="s">
        <v>218</v>
      </c>
      <c r="K107" s="13" t="s">
        <v>293</v>
      </c>
      <c r="L107" s="64" t="s">
        <v>265</v>
      </c>
      <c r="M107" s="12"/>
      <c r="N107" s="69">
        <f t="shared" si="57"/>
        <v>42501</v>
      </c>
      <c r="O107" s="69">
        <f t="shared" si="58"/>
        <v>42501</v>
      </c>
      <c r="P107" s="69">
        <f t="shared" ref="P107:R107" si="87">Q107</f>
        <v>42410</v>
      </c>
      <c r="Q107" s="69">
        <f t="shared" si="87"/>
        <v>42410</v>
      </c>
      <c r="R107" s="69">
        <f t="shared" si="87"/>
        <v>42410</v>
      </c>
      <c r="S107" s="69">
        <f t="shared" si="60"/>
        <v>42410</v>
      </c>
      <c r="T107" s="83">
        <f t="shared" si="61"/>
        <v>91</v>
      </c>
      <c r="U107" s="83">
        <f t="shared" si="62"/>
        <v>42</v>
      </c>
      <c r="V107" s="9" t="s">
        <v>299</v>
      </c>
      <c r="W107" s="15">
        <f t="shared" ref="W107:W109" si="88">W106</f>
        <v>42543</v>
      </c>
      <c r="X107" s="8">
        <v>14</v>
      </c>
      <c r="Y107" s="17">
        <f t="shared" si="56"/>
        <v>42557</v>
      </c>
      <c r="Z107" s="99" t="s">
        <v>352</v>
      </c>
      <c r="AA107" s="3"/>
    </row>
    <row r="108" spans="1:27" s="2" customFormat="1" ht="15.75" x14ac:dyDescent="0.25">
      <c r="A108" s="27"/>
      <c r="B108" s="31" t="s">
        <v>289</v>
      </c>
      <c r="C108" s="32"/>
      <c r="D108" s="10"/>
      <c r="E108" s="41" t="s">
        <v>150</v>
      </c>
      <c r="F108" s="11" t="s">
        <v>220</v>
      </c>
      <c r="G108" s="46" t="s">
        <v>339</v>
      </c>
      <c r="H108" s="47">
        <v>0</v>
      </c>
      <c r="I108" s="40" t="s">
        <v>222</v>
      </c>
      <c r="J108" s="13" t="s">
        <v>221</v>
      </c>
      <c r="K108" s="13" t="s">
        <v>293</v>
      </c>
      <c r="L108" s="64" t="s">
        <v>265</v>
      </c>
      <c r="M108" s="12"/>
      <c r="N108" s="69">
        <f t="shared" si="57"/>
        <v>42501</v>
      </c>
      <c r="O108" s="69">
        <f t="shared" si="58"/>
        <v>42501</v>
      </c>
      <c r="P108" s="69">
        <f t="shared" ref="P108:R108" si="89">Q108</f>
        <v>42410</v>
      </c>
      <c r="Q108" s="69">
        <f t="shared" si="89"/>
        <v>42410</v>
      </c>
      <c r="R108" s="69">
        <f t="shared" si="89"/>
        <v>42410</v>
      </c>
      <c r="S108" s="69">
        <f t="shared" si="60"/>
        <v>42410</v>
      </c>
      <c r="T108" s="83">
        <f t="shared" si="61"/>
        <v>91</v>
      </c>
      <c r="U108" s="83">
        <f t="shared" si="62"/>
        <v>42</v>
      </c>
      <c r="V108" s="9" t="s">
        <v>299</v>
      </c>
      <c r="W108" s="15">
        <f t="shared" si="88"/>
        <v>42543</v>
      </c>
      <c r="X108" s="8">
        <v>14</v>
      </c>
      <c r="Y108" s="17">
        <f t="shared" si="56"/>
        <v>42557</v>
      </c>
      <c r="Z108" s="99" t="s">
        <v>352</v>
      </c>
      <c r="AA108" s="3"/>
    </row>
    <row r="109" spans="1:27" s="2" customFormat="1" ht="15.75" x14ac:dyDescent="0.25">
      <c r="A109" s="27"/>
      <c r="B109" s="31"/>
      <c r="C109" s="32" t="s">
        <v>310</v>
      </c>
      <c r="D109" s="10"/>
      <c r="E109" s="41" t="s">
        <v>150</v>
      </c>
      <c r="F109" s="11"/>
      <c r="G109" s="46"/>
      <c r="H109" s="47"/>
      <c r="I109" s="40">
        <v>158</v>
      </c>
      <c r="J109" s="13"/>
      <c r="K109" s="13"/>
      <c r="L109" s="64"/>
      <c r="M109" s="12"/>
      <c r="N109" s="69">
        <f t="shared" si="57"/>
        <v>42501</v>
      </c>
      <c r="O109" s="69">
        <f t="shared" si="58"/>
        <v>42501</v>
      </c>
      <c r="P109" s="69">
        <f t="shared" ref="P109:R109" si="90">Q109</f>
        <v>42410</v>
      </c>
      <c r="Q109" s="69">
        <f t="shared" si="90"/>
        <v>42410</v>
      </c>
      <c r="R109" s="69">
        <f t="shared" si="90"/>
        <v>42410</v>
      </c>
      <c r="S109" s="69">
        <f t="shared" si="60"/>
        <v>42410</v>
      </c>
      <c r="T109" s="83">
        <f t="shared" si="61"/>
        <v>91</v>
      </c>
      <c r="U109" s="83">
        <f t="shared" si="62"/>
        <v>42</v>
      </c>
      <c r="V109" s="9" t="s">
        <v>299</v>
      </c>
      <c r="W109" s="15">
        <f t="shared" si="88"/>
        <v>42543</v>
      </c>
      <c r="X109" s="8">
        <v>14</v>
      </c>
      <c r="Y109" s="17">
        <f t="shared" si="56"/>
        <v>42557</v>
      </c>
      <c r="Z109" s="99" t="s">
        <v>352</v>
      </c>
      <c r="AA109" s="3"/>
    </row>
    <row r="110" spans="1:27" s="2" customFormat="1" ht="15.75" x14ac:dyDescent="0.25">
      <c r="A110" s="27"/>
      <c r="B110" s="94" t="s">
        <v>350</v>
      </c>
      <c r="C110" s="32"/>
      <c r="D110" s="10"/>
      <c r="E110" s="40" t="s">
        <v>223</v>
      </c>
      <c r="F110" s="11"/>
      <c r="G110" s="46">
        <v>11</v>
      </c>
      <c r="H110" s="47">
        <v>1</v>
      </c>
      <c r="I110" s="40">
        <v>23</v>
      </c>
      <c r="J110" s="13"/>
      <c r="K110" s="13" t="s">
        <v>265</v>
      </c>
      <c r="L110" s="64"/>
      <c r="M110" s="12"/>
      <c r="N110" s="69"/>
      <c r="O110" s="69"/>
      <c r="P110" s="69"/>
      <c r="Q110" s="85">
        <f>W110-U110-T110</f>
        <v>42248</v>
      </c>
      <c r="R110" s="69"/>
      <c r="S110" s="69"/>
      <c r="T110" s="93">
        <v>50</v>
      </c>
      <c r="U110" s="83">
        <v>42</v>
      </c>
      <c r="V110" s="9"/>
      <c r="W110" s="88">
        <v>42340</v>
      </c>
      <c r="X110" s="8"/>
      <c r="Y110" s="17"/>
      <c r="Z110" s="56" t="s">
        <v>351</v>
      </c>
      <c r="AA110" s="3"/>
    </row>
    <row r="111" spans="1:27" s="2" customFormat="1" ht="15.75" x14ac:dyDescent="0.25">
      <c r="A111" s="27"/>
      <c r="B111" s="31" t="s">
        <v>289</v>
      </c>
      <c r="C111" s="32"/>
      <c r="D111" s="10"/>
      <c r="E111" s="40" t="s">
        <v>223</v>
      </c>
      <c r="F111" s="11" t="s">
        <v>224</v>
      </c>
      <c r="G111" s="46">
        <v>11</v>
      </c>
      <c r="H111" s="47">
        <v>1</v>
      </c>
      <c r="I111" s="40" t="s">
        <v>226</v>
      </c>
      <c r="J111" s="13" t="s">
        <v>225</v>
      </c>
      <c r="K111" s="13" t="s">
        <v>291</v>
      </c>
      <c r="L111" s="64" t="s">
        <v>265</v>
      </c>
      <c r="M111" s="12"/>
      <c r="N111" s="69">
        <f t="shared" si="57"/>
        <v>42438</v>
      </c>
      <c r="O111" s="69">
        <f t="shared" si="58"/>
        <v>42438</v>
      </c>
      <c r="P111" s="69">
        <f t="shared" ref="P111:R111" si="91">Q111</f>
        <v>42347</v>
      </c>
      <c r="Q111" s="69">
        <f t="shared" si="91"/>
        <v>42347</v>
      </c>
      <c r="R111" s="69">
        <f t="shared" si="91"/>
        <v>42347</v>
      </c>
      <c r="S111" s="69">
        <f t="shared" si="60"/>
        <v>42347</v>
      </c>
      <c r="T111" s="83">
        <f t="shared" si="61"/>
        <v>91</v>
      </c>
      <c r="U111" s="83">
        <f t="shared" si="62"/>
        <v>42</v>
      </c>
      <c r="V111" s="9" t="s">
        <v>299</v>
      </c>
      <c r="W111" s="16">
        <f>W4+14</f>
        <v>42480</v>
      </c>
      <c r="X111" s="8">
        <v>14</v>
      </c>
      <c r="Y111" s="17">
        <f t="shared" si="56"/>
        <v>42494</v>
      </c>
      <c r="Z111" s="99" t="s">
        <v>354</v>
      </c>
      <c r="AA111" s="3"/>
    </row>
    <row r="112" spans="1:27" s="2" customFormat="1" ht="15.75" x14ac:dyDescent="0.25">
      <c r="A112" s="27"/>
      <c r="B112" s="31" t="s">
        <v>289</v>
      </c>
      <c r="C112" s="32"/>
      <c r="D112" s="10"/>
      <c r="E112" s="40" t="s">
        <v>223</v>
      </c>
      <c r="F112" s="11" t="s">
        <v>227</v>
      </c>
      <c r="G112" s="46">
        <v>13</v>
      </c>
      <c r="H112" s="47">
        <v>2</v>
      </c>
      <c r="I112" s="40" t="s">
        <v>229</v>
      </c>
      <c r="J112" s="13" t="s">
        <v>228</v>
      </c>
      <c r="K112" s="13" t="s">
        <v>291</v>
      </c>
      <c r="L112" s="64" t="s">
        <v>265</v>
      </c>
      <c r="M112" s="12"/>
      <c r="N112" s="69">
        <f t="shared" si="57"/>
        <v>42438</v>
      </c>
      <c r="O112" s="69">
        <f t="shared" si="58"/>
        <v>42438</v>
      </c>
      <c r="P112" s="69">
        <f t="shared" ref="P112:R112" si="92">Q112</f>
        <v>42347</v>
      </c>
      <c r="Q112" s="69">
        <f t="shared" si="92"/>
        <v>42347</v>
      </c>
      <c r="R112" s="69">
        <f t="shared" si="92"/>
        <v>42347</v>
      </c>
      <c r="S112" s="69">
        <f t="shared" si="60"/>
        <v>42347</v>
      </c>
      <c r="T112" s="83">
        <f t="shared" si="61"/>
        <v>91</v>
      </c>
      <c r="U112" s="83">
        <f t="shared" si="62"/>
        <v>42</v>
      </c>
      <c r="V112" s="9" t="s">
        <v>299</v>
      </c>
      <c r="W112" s="16">
        <f>W111</f>
        <v>42480</v>
      </c>
      <c r="X112" s="8">
        <v>14</v>
      </c>
      <c r="Y112" s="17">
        <f t="shared" si="56"/>
        <v>42494</v>
      </c>
      <c r="Z112" s="99" t="s">
        <v>353</v>
      </c>
      <c r="AA112" s="3"/>
    </row>
    <row r="113" spans="1:27" s="2" customFormat="1" ht="15.75" x14ac:dyDescent="0.25">
      <c r="A113" s="27"/>
      <c r="B113" s="31" t="s">
        <v>289</v>
      </c>
      <c r="C113" s="32"/>
      <c r="D113" s="10"/>
      <c r="E113" s="40" t="s">
        <v>223</v>
      </c>
      <c r="F113" s="11" t="s">
        <v>230</v>
      </c>
      <c r="G113" s="46">
        <v>15</v>
      </c>
      <c r="H113" s="47">
        <v>3</v>
      </c>
      <c r="I113" s="40" t="s">
        <v>232</v>
      </c>
      <c r="J113" s="13" t="s">
        <v>231</v>
      </c>
      <c r="K113" s="13" t="s">
        <v>291</v>
      </c>
      <c r="L113" s="64" t="s">
        <v>265</v>
      </c>
      <c r="M113" s="12"/>
      <c r="N113" s="69">
        <f t="shared" si="57"/>
        <v>42438</v>
      </c>
      <c r="O113" s="69">
        <f t="shared" si="58"/>
        <v>42438</v>
      </c>
      <c r="P113" s="69">
        <f t="shared" ref="P113:R113" si="93">Q113</f>
        <v>42347</v>
      </c>
      <c r="Q113" s="69">
        <f t="shared" si="93"/>
        <v>42347</v>
      </c>
      <c r="R113" s="69">
        <f t="shared" si="93"/>
        <v>42347</v>
      </c>
      <c r="S113" s="69">
        <f t="shared" si="60"/>
        <v>42347</v>
      </c>
      <c r="T113" s="83">
        <f t="shared" si="61"/>
        <v>91</v>
      </c>
      <c r="U113" s="83">
        <f t="shared" si="62"/>
        <v>42</v>
      </c>
      <c r="V113" s="9" t="s">
        <v>299</v>
      </c>
      <c r="W113" s="16">
        <f t="shared" ref="W113:W115" si="94">W112</f>
        <v>42480</v>
      </c>
      <c r="X113" s="8">
        <v>14</v>
      </c>
      <c r="Y113" s="17">
        <f t="shared" si="56"/>
        <v>42494</v>
      </c>
      <c r="Z113" s="99" t="s">
        <v>353</v>
      </c>
      <c r="AA113" s="3"/>
    </row>
    <row r="114" spans="1:27" s="2" customFormat="1" ht="15.75" x14ac:dyDescent="0.25">
      <c r="A114" s="27"/>
      <c r="B114" s="31" t="s">
        <v>289</v>
      </c>
      <c r="C114" s="32"/>
      <c r="D114" s="10"/>
      <c r="E114" s="40" t="s">
        <v>223</v>
      </c>
      <c r="F114" s="11" t="s">
        <v>233</v>
      </c>
      <c r="G114" s="46">
        <v>17</v>
      </c>
      <c r="H114" s="47">
        <v>4</v>
      </c>
      <c r="I114" s="40" t="s">
        <v>235</v>
      </c>
      <c r="J114" s="13" t="s">
        <v>234</v>
      </c>
      <c r="K114" s="13" t="s">
        <v>291</v>
      </c>
      <c r="L114" s="64" t="s">
        <v>265</v>
      </c>
      <c r="M114" s="12"/>
      <c r="N114" s="69">
        <f t="shared" si="57"/>
        <v>42438</v>
      </c>
      <c r="O114" s="69">
        <f t="shared" si="58"/>
        <v>42438</v>
      </c>
      <c r="P114" s="69">
        <f t="shared" ref="P114:R114" si="95">Q114</f>
        <v>42347</v>
      </c>
      <c r="Q114" s="69">
        <f t="shared" si="95"/>
        <v>42347</v>
      </c>
      <c r="R114" s="69">
        <f t="shared" si="95"/>
        <v>42347</v>
      </c>
      <c r="S114" s="69">
        <f t="shared" si="60"/>
        <v>42347</v>
      </c>
      <c r="T114" s="83">
        <f t="shared" si="61"/>
        <v>91</v>
      </c>
      <c r="U114" s="83">
        <f t="shared" si="62"/>
        <v>42</v>
      </c>
      <c r="V114" s="9" t="s">
        <v>299</v>
      </c>
      <c r="W114" s="16">
        <f t="shared" si="94"/>
        <v>42480</v>
      </c>
      <c r="X114" s="8">
        <v>14</v>
      </c>
      <c r="Y114" s="17">
        <f t="shared" si="56"/>
        <v>42494</v>
      </c>
      <c r="Z114" s="99" t="s">
        <v>353</v>
      </c>
      <c r="AA114" s="3"/>
    </row>
    <row r="115" spans="1:27" s="2" customFormat="1" ht="15.75" x14ac:dyDescent="0.25">
      <c r="A115" s="27"/>
      <c r="B115" s="31"/>
      <c r="C115" s="32" t="s">
        <v>310</v>
      </c>
      <c r="D115" s="10"/>
      <c r="E115" s="40" t="s">
        <v>223</v>
      </c>
      <c r="F115" s="11" t="s">
        <v>245</v>
      </c>
      <c r="G115" s="46"/>
      <c r="H115" s="47"/>
      <c r="I115" s="40">
        <v>23</v>
      </c>
      <c r="J115" s="13"/>
      <c r="K115" s="13"/>
      <c r="L115" s="64"/>
      <c r="M115" s="12"/>
      <c r="N115" s="69">
        <f t="shared" si="57"/>
        <v>42438</v>
      </c>
      <c r="O115" s="69">
        <f t="shared" si="58"/>
        <v>42438</v>
      </c>
      <c r="P115" s="69"/>
      <c r="Q115" s="69"/>
      <c r="R115" s="69"/>
      <c r="S115" s="69"/>
      <c r="T115" s="83"/>
      <c r="U115" s="83">
        <f t="shared" si="62"/>
        <v>42</v>
      </c>
      <c r="V115" s="9" t="s">
        <v>299</v>
      </c>
      <c r="W115" s="16">
        <f t="shared" si="94"/>
        <v>42480</v>
      </c>
      <c r="X115" s="8">
        <v>14</v>
      </c>
      <c r="Y115" s="17">
        <f t="shared" si="56"/>
        <v>42494</v>
      </c>
      <c r="Z115" s="99" t="s">
        <v>319</v>
      </c>
      <c r="AA115" s="3"/>
    </row>
    <row r="116" spans="1:27" s="2" customFormat="1" ht="15.75" x14ac:dyDescent="0.25">
      <c r="A116" s="27"/>
      <c r="B116" s="94" t="s">
        <v>350</v>
      </c>
      <c r="C116" s="32"/>
      <c r="D116" s="10"/>
      <c r="E116" s="40" t="s">
        <v>223</v>
      </c>
      <c r="F116" s="11"/>
      <c r="G116" s="46">
        <v>19</v>
      </c>
      <c r="H116" s="47">
        <v>1</v>
      </c>
      <c r="I116" s="40">
        <v>25</v>
      </c>
      <c r="J116" s="13"/>
      <c r="K116" s="13" t="s">
        <v>265</v>
      </c>
      <c r="L116" s="64"/>
      <c r="M116" s="12"/>
      <c r="N116" s="69"/>
      <c r="O116" s="69"/>
      <c r="P116" s="69" t="s">
        <v>290</v>
      </c>
      <c r="Q116" s="85">
        <f>W116-U116-T116</f>
        <v>42248</v>
      </c>
      <c r="R116" s="69" t="s">
        <v>290</v>
      </c>
      <c r="S116" s="69" t="s">
        <v>290</v>
      </c>
      <c r="T116" s="93">
        <v>50</v>
      </c>
      <c r="U116" s="83">
        <v>42</v>
      </c>
      <c r="V116" s="9"/>
      <c r="W116" s="88">
        <v>42340</v>
      </c>
      <c r="X116" s="8"/>
      <c r="Y116" s="17"/>
      <c r="Z116" s="56" t="s">
        <v>351</v>
      </c>
      <c r="AA116" s="3"/>
    </row>
    <row r="117" spans="1:27" s="2" customFormat="1" ht="15.75" x14ac:dyDescent="0.25">
      <c r="A117" s="27"/>
      <c r="B117" s="31" t="s">
        <v>289</v>
      </c>
      <c r="C117" s="32"/>
      <c r="D117" s="10"/>
      <c r="E117" s="40" t="s">
        <v>223</v>
      </c>
      <c r="F117" s="11" t="s">
        <v>236</v>
      </c>
      <c r="G117" s="46">
        <v>19</v>
      </c>
      <c r="H117" s="47">
        <v>1</v>
      </c>
      <c r="I117" s="40" t="s">
        <v>238</v>
      </c>
      <c r="J117" s="13" t="s">
        <v>237</v>
      </c>
      <c r="K117" s="13" t="s">
        <v>291</v>
      </c>
      <c r="L117" s="64" t="s">
        <v>265</v>
      </c>
      <c r="M117" s="12"/>
      <c r="N117" s="69">
        <f t="shared" si="57"/>
        <v>42424</v>
      </c>
      <c r="O117" s="69">
        <f t="shared" si="58"/>
        <v>42424</v>
      </c>
      <c r="P117" s="69">
        <f t="shared" ref="P117:R117" si="96">Q117</f>
        <v>42333</v>
      </c>
      <c r="Q117" s="69">
        <f t="shared" si="96"/>
        <v>42333</v>
      </c>
      <c r="R117" s="69">
        <f t="shared" si="96"/>
        <v>42333</v>
      </c>
      <c r="S117" s="69">
        <f t="shared" si="60"/>
        <v>42333</v>
      </c>
      <c r="T117" s="83">
        <f t="shared" si="61"/>
        <v>91</v>
      </c>
      <c r="U117" s="83">
        <f t="shared" si="62"/>
        <v>42</v>
      </c>
      <c r="V117" s="9" t="s">
        <v>299</v>
      </c>
      <c r="W117" s="16">
        <f>W118</f>
        <v>42466</v>
      </c>
      <c r="X117" s="8">
        <v>14</v>
      </c>
      <c r="Y117" s="17">
        <f t="shared" si="56"/>
        <v>42480</v>
      </c>
      <c r="Z117" s="99" t="s">
        <v>354</v>
      </c>
      <c r="AA117" s="3"/>
    </row>
    <row r="118" spans="1:27" s="2" customFormat="1" ht="15.75" x14ac:dyDescent="0.25">
      <c r="A118" s="27"/>
      <c r="B118" s="31" t="s">
        <v>289</v>
      </c>
      <c r="C118" s="32"/>
      <c r="D118" s="10"/>
      <c r="E118" s="40" t="s">
        <v>223</v>
      </c>
      <c r="F118" s="11" t="s">
        <v>239</v>
      </c>
      <c r="G118" s="46">
        <v>21</v>
      </c>
      <c r="H118" s="47">
        <v>2</v>
      </c>
      <c r="I118" s="40" t="s">
        <v>241</v>
      </c>
      <c r="J118" s="13" t="s">
        <v>240</v>
      </c>
      <c r="K118" s="13" t="s">
        <v>291</v>
      </c>
      <c r="L118" s="64" t="s">
        <v>265</v>
      </c>
      <c r="M118" s="12"/>
      <c r="N118" s="69">
        <f t="shared" si="57"/>
        <v>42424</v>
      </c>
      <c r="O118" s="69">
        <f t="shared" si="58"/>
        <v>42424</v>
      </c>
      <c r="P118" s="69">
        <f t="shared" ref="P118:R118" si="97">Q118</f>
        <v>42333</v>
      </c>
      <c r="Q118" s="69">
        <f t="shared" si="97"/>
        <v>42333</v>
      </c>
      <c r="R118" s="69">
        <f t="shared" si="97"/>
        <v>42333</v>
      </c>
      <c r="S118" s="69">
        <f t="shared" si="60"/>
        <v>42333</v>
      </c>
      <c r="T118" s="83">
        <f t="shared" si="61"/>
        <v>91</v>
      </c>
      <c r="U118" s="83">
        <f t="shared" si="62"/>
        <v>42</v>
      </c>
      <c r="V118" s="9" t="s">
        <v>299</v>
      </c>
      <c r="W118" s="16">
        <f>W119</f>
        <v>42466</v>
      </c>
      <c r="X118" s="8">
        <v>14</v>
      </c>
      <c r="Y118" s="17">
        <f t="shared" si="56"/>
        <v>42480</v>
      </c>
      <c r="Z118" s="99" t="s">
        <v>353</v>
      </c>
      <c r="AA118" s="3"/>
    </row>
    <row r="119" spans="1:27" s="2" customFormat="1" ht="15.75" x14ac:dyDescent="0.25">
      <c r="A119" s="27"/>
      <c r="B119" s="31" t="s">
        <v>289</v>
      </c>
      <c r="C119" s="32"/>
      <c r="D119" s="10"/>
      <c r="E119" s="40" t="s">
        <v>223</v>
      </c>
      <c r="F119" s="11" t="s">
        <v>242</v>
      </c>
      <c r="G119" s="46">
        <v>23</v>
      </c>
      <c r="H119" s="47">
        <v>3</v>
      </c>
      <c r="I119" s="40" t="s">
        <v>244</v>
      </c>
      <c r="J119" s="13" t="s">
        <v>243</v>
      </c>
      <c r="K119" s="13" t="s">
        <v>291</v>
      </c>
      <c r="L119" s="64" t="s">
        <v>265</v>
      </c>
      <c r="M119" s="12"/>
      <c r="N119" s="69">
        <f t="shared" si="57"/>
        <v>42424</v>
      </c>
      <c r="O119" s="69">
        <f t="shared" si="58"/>
        <v>42424</v>
      </c>
      <c r="P119" s="69">
        <f t="shared" ref="P119:R119" si="98">Q119</f>
        <v>42333</v>
      </c>
      <c r="Q119" s="69">
        <f t="shared" si="98"/>
        <v>42333</v>
      </c>
      <c r="R119" s="69">
        <f t="shared" si="98"/>
        <v>42333</v>
      </c>
      <c r="S119" s="69">
        <f t="shared" si="60"/>
        <v>42333</v>
      </c>
      <c r="T119" s="83">
        <f t="shared" si="61"/>
        <v>91</v>
      </c>
      <c r="U119" s="83">
        <f t="shared" si="62"/>
        <v>42</v>
      </c>
      <c r="V119" s="9" t="s">
        <v>299</v>
      </c>
      <c r="W119" s="16">
        <f>W120</f>
        <v>42466</v>
      </c>
      <c r="X119" s="8">
        <v>14</v>
      </c>
      <c r="Y119" s="17">
        <f t="shared" si="56"/>
        <v>42480</v>
      </c>
      <c r="Z119" s="99" t="s">
        <v>353</v>
      </c>
      <c r="AA119" s="3"/>
    </row>
    <row r="120" spans="1:27" s="2" customFormat="1" ht="15.75" x14ac:dyDescent="0.25">
      <c r="A120" s="27"/>
      <c r="B120" s="31" t="s">
        <v>289</v>
      </c>
      <c r="C120" s="32"/>
      <c r="D120" s="10"/>
      <c r="E120" s="40" t="s">
        <v>223</v>
      </c>
      <c r="F120" s="11" t="s">
        <v>245</v>
      </c>
      <c r="G120" s="46">
        <v>25</v>
      </c>
      <c r="H120" s="47">
        <v>4</v>
      </c>
      <c r="I120" s="40" t="s">
        <v>247</v>
      </c>
      <c r="J120" s="13" t="s">
        <v>246</v>
      </c>
      <c r="K120" s="13" t="s">
        <v>291</v>
      </c>
      <c r="L120" s="64" t="s">
        <v>265</v>
      </c>
      <c r="M120" s="12"/>
      <c r="N120" s="69">
        <f t="shared" si="57"/>
        <v>42424</v>
      </c>
      <c r="O120" s="69">
        <f t="shared" si="58"/>
        <v>42424</v>
      </c>
      <c r="P120" s="69">
        <f t="shared" ref="P120:R120" si="99">Q120</f>
        <v>42333</v>
      </c>
      <c r="Q120" s="69">
        <f t="shared" si="99"/>
        <v>42333</v>
      </c>
      <c r="R120" s="69">
        <f t="shared" si="99"/>
        <v>42333</v>
      </c>
      <c r="S120" s="69">
        <f t="shared" si="60"/>
        <v>42333</v>
      </c>
      <c r="T120" s="83">
        <f t="shared" si="61"/>
        <v>91</v>
      </c>
      <c r="U120" s="83">
        <f t="shared" si="62"/>
        <v>42</v>
      </c>
      <c r="V120" s="9" t="s">
        <v>299</v>
      </c>
      <c r="W120" s="16">
        <f>W121</f>
        <v>42466</v>
      </c>
      <c r="X120" s="8">
        <v>14</v>
      </c>
      <c r="Y120" s="17">
        <f t="shared" si="56"/>
        <v>42480</v>
      </c>
      <c r="Z120" s="99" t="s">
        <v>354</v>
      </c>
      <c r="AA120" s="3"/>
    </row>
    <row r="121" spans="1:27" ht="15.75" x14ac:dyDescent="0.25">
      <c r="B121" s="35"/>
      <c r="C121" s="36" t="s">
        <v>310</v>
      </c>
      <c r="D121" s="37"/>
      <c r="E121" s="42" t="s">
        <v>223</v>
      </c>
      <c r="F121" s="43" t="s">
        <v>245</v>
      </c>
      <c r="G121" s="49"/>
      <c r="H121" s="50"/>
      <c r="I121" s="42">
        <v>25</v>
      </c>
      <c r="J121" s="66"/>
      <c r="K121" s="66"/>
      <c r="L121" s="67"/>
      <c r="M121" s="90"/>
      <c r="N121" s="70">
        <f t="shared" si="57"/>
        <v>42424</v>
      </c>
      <c r="O121" s="70">
        <f t="shared" si="58"/>
        <v>42424</v>
      </c>
      <c r="P121" s="70"/>
      <c r="Q121" s="70"/>
      <c r="R121" s="70"/>
      <c r="S121" s="70"/>
      <c r="T121" s="84"/>
      <c r="U121" s="84">
        <f t="shared" si="62"/>
        <v>42</v>
      </c>
      <c r="V121" s="57" t="s">
        <v>299</v>
      </c>
      <c r="W121" s="58">
        <f>W4</f>
        <v>42466</v>
      </c>
      <c r="X121" s="59">
        <v>14</v>
      </c>
      <c r="Y121" s="60">
        <f t="shared" si="56"/>
        <v>42480</v>
      </c>
      <c r="Z121" s="99" t="s">
        <v>319</v>
      </c>
      <c r="AA121" s="3"/>
    </row>
    <row r="122" spans="1:27" x14ac:dyDescent="0.25">
      <c r="Z122" s="99"/>
    </row>
  </sheetData>
  <autoFilter ref="B2:Z121"/>
  <conditionalFormatting sqref="I15:I16">
    <cfRule type="duplicateValues" dxfId="4" priority="5" stopIfTrue="1"/>
  </conditionalFormatting>
  <conditionalFormatting sqref="I22:I23">
    <cfRule type="duplicateValues" dxfId="3" priority="4" stopIfTrue="1"/>
  </conditionalFormatting>
  <conditionalFormatting sqref="I28">
    <cfRule type="duplicateValues" dxfId="2" priority="3" stopIfTrue="1"/>
  </conditionalFormatting>
  <conditionalFormatting sqref="I29">
    <cfRule type="duplicateValues" dxfId="1" priority="2" stopIfTrue="1"/>
  </conditionalFormatting>
  <conditionalFormatting sqref="I38">
    <cfRule type="duplicateValues" dxfId="0" priority="1" stopIfTrue="1"/>
  </conditionalFormatting>
  <pageMargins left="0.51181102362204722" right="0.51181102362204722" top="0.6692913385826772" bottom="0.59055118110236227" header="0.31496062992125984" footer="0.31496062992125984"/>
  <pageSetup paperSize="9" scale="72" fitToHeight="0" orientation="landscape" r:id="rId1"/>
  <headerFooter>
    <oddHeader>&amp;L&amp;18N42 Czaar Peterstraat Amsterdam&amp;C&amp;P van &amp;N&amp;R&amp;18Versie 04 - d.d. 09-10-2015</oddHeader>
    <oddFooter>&amp;LCoen Hagedoorn Bouw B.V.&amp;Ri.o.v.  Woningstichting Eigen Haard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Arnoud Jansen</dc:creator>
  <cp:lastModifiedBy>j.van.weelden</cp:lastModifiedBy>
  <cp:lastPrinted>2015-10-15T10:04:20Z</cp:lastPrinted>
  <dcterms:created xsi:type="dcterms:W3CDTF">2015-04-20T13:04:53Z</dcterms:created>
  <dcterms:modified xsi:type="dcterms:W3CDTF">2015-10-15T13:12:15Z</dcterms:modified>
</cp:coreProperties>
</file>